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PD\Web Documents\Docs_SPD_Stages\Stage 5 New\"/>
    </mc:Choice>
  </mc:AlternateContent>
  <bookViews>
    <workbookView xWindow="0" yWindow="0" windowWidth="22140" windowHeight="8760" firstSheet="1" activeTab="1"/>
  </bookViews>
  <sheets>
    <sheet name="Acerno_Cache_XXXXX" sheetId="8" state="veryHidden" r:id="rId1"/>
    <sheet name="Instructions" sheetId="6" r:id="rId2"/>
    <sheet name="Summary" sheetId="4" r:id="rId3"/>
    <sheet name="Administrative Requirements" sheetId="1" r:id="rId4"/>
    <sheet name="Mandatory, Additional, Optional" sheetId="5" r:id="rId5"/>
    <sheet name="Cost" sheetId="7" r:id="rId6"/>
  </sheets>
  <definedNames>
    <definedName name="_xlnm.Print_Area" localSheetId="3">'Administrative Requirements'!$C$16:$C$76</definedName>
    <definedName name="_xlnm.Print_Area" localSheetId="5">Cost!$C$15:$H$33</definedName>
    <definedName name="_xlnm.Print_Area" localSheetId="4">'Mandatory, Additional, Optional'!$C$15:$H$76</definedName>
    <definedName name="_xlnm.Print_Area" localSheetId="2">Summary!$A$8:$V$26</definedName>
    <definedName name="_xlnm.Print_Titles" localSheetId="3">'Administrative Requirements'!$A:$B,'Administrative Requirements'!$1:$14</definedName>
    <definedName name="_xlnm.Print_Titles" localSheetId="5">Cost!$A:$B,Cost!$1:$13</definedName>
    <definedName name="_xlnm.Print_Titles" localSheetId="4">'Mandatory, Additional, Optional'!$A:$B,'Mandatory, Additional, Optional'!$1:$13</definedName>
    <definedName name="_xlnm.Print_Titles" localSheetId="2">Summary!$A:$B,Summary!$1:$7</definedName>
  </definedNames>
  <calcPr calcId="171027"/>
</workbook>
</file>

<file path=xl/calcChain.xml><?xml version="1.0" encoding="utf-8"?>
<calcChain xmlns="http://schemas.openxmlformats.org/spreadsheetml/2006/main">
  <c r="X59" i="1" l="1"/>
  <c r="W59" i="1"/>
  <c r="X58" i="1"/>
  <c r="W58" i="1"/>
  <c r="X57" i="1"/>
  <c r="W57" i="1"/>
  <c r="X42" i="1"/>
  <c r="W42" i="1"/>
  <c r="X41" i="1"/>
  <c r="X40" i="1" s="1"/>
  <c r="W41" i="1"/>
  <c r="W40" i="1" s="1"/>
  <c r="X18" i="1"/>
  <c r="W18" i="1"/>
  <c r="X17" i="1"/>
  <c r="W17" i="1"/>
  <c r="X16" i="1"/>
  <c r="W16" i="1"/>
  <c r="V59" i="1"/>
  <c r="U59" i="1"/>
  <c r="V58" i="1"/>
  <c r="U58" i="1"/>
  <c r="V57" i="1"/>
  <c r="U57" i="1"/>
  <c r="V42" i="1"/>
  <c r="U42" i="1"/>
  <c r="V41" i="1"/>
  <c r="V40" i="1" s="1"/>
  <c r="U41" i="1"/>
  <c r="U40" i="1" s="1"/>
  <c r="V18" i="1"/>
  <c r="U18" i="1"/>
  <c r="V17" i="1"/>
  <c r="U17" i="1"/>
  <c r="V16" i="1"/>
  <c r="U16" i="1"/>
  <c r="T59" i="1"/>
  <c r="S59" i="1"/>
  <c r="T58" i="1"/>
  <c r="S58" i="1"/>
  <c r="S57" i="1" s="1"/>
  <c r="T57" i="1"/>
  <c r="T42" i="1"/>
  <c r="S42" i="1"/>
  <c r="T41" i="1"/>
  <c r="T40" i="1" s="1"/>
  <c r="S41" i="1"/>
  <c r="S40" i="1"/>
  <c r="T18" i="1"/>
  <c r="S18" i="1"/>
  <c r="T17" i="1"/>
  <c r="S17" i="1"/>
  <c r="S16" i="1" s="1"/>
  <c r="T16" i="1"/>
  <c r="R59" i="1"/>
  <c r="Q59" i="1"/>
  <c r="R58" i="1"/>
  <c r="Q58" i="1"/>
  <c r="R57" i="1"/>
  <c r="Q57" i="1"/>
  <c r="R42" i="1"/>
  <c r="Q42" i="1"/>
  <c r="R41" i="1"/>
  <c r="R40" i="1" s="1"/>
  <c r="Q41" i="1"/>
  <c r="Q40" i="1" s="1"/>
  <c r="R18" i="1"/>
  <c r="Q18" i="1"/>
  <c r="R17" i="1"/>
  <c r="Q17" i="1"/>
  <c r="R16" i="1"/>
  <c r="Q16" i="1"/>
  <c r="P59" i="1"/>
  <c r="O59" i="1"/>
  <c r="P58" i="1"/>
  <c r="O58" i="1"/>
  <c r="O57" i="1" s="1"/>
  <c r="P57" i="1"/>
  <c r="P42" i="1"/>
  <c r="O42" i="1"/>
  <c r="P41" i="1"/>
  <c r="P40" i="1" s="1"/>
  <c r="O41" i="1"/>
  <c r="O40" i="1"/>
  <c r="P18" i="1"/>
  <c r="O18" i="1"/>
  <c r="P17" i="1"/>
  <c r="O17" i="1"/>
  <c r="O16" i="1" s="1"/>
  <c r="P16" i="1"/>
  <c r="N59" i="1"/>
  <c r="M59" i="1"/>
  <c r="N58" i="1"/>
  <c r="N57" i="1" s="1"/>
  <c r="N12" i="1" s="1"/>
  <c r="M58" i="1"/>
  <c r="M57" i="1" s="1"/>
  <c r="M12" i="1" s="1"/>
  <c r="N42" i="1"/>
  <c r="M42" i="1"/>
  <c r="N41" i="1"/>
  <c r="M41" i="1"/>
  <c r="N40" i="1"/>
  <c r="N13" i="1" s="1"/>
  <c r="M40" i="1"/>
  <c r="N18" i="1"/>
  <c r="M18" i="1"/>
  <c r="N17" i="1"/>
  <c r="N16" i="1" s="1"/>
  <c r="M17" i="1"/>
  <c r="M16" i="1" s="1"/>
  <c r="L59" i="1"/>
  <c r="K59" i="1"/>
  <c r="L58" i="1"/>
  <c r="K58" i="1"/>
  <c r="L57" i="1"/>
  <c r="K57" i="1"/>
  <c r="L42" i="1"/>
  <c r="K42" i="1"/>
  <c r="L41" i="1"/>
  <c r="L40" i="1" s="1"/>
  <c r="K41" i="1"/>
  <c r="K40" i="1" s="1"/>
  <c r="L18" i="1"/>
  <c r="K18" i="1"/>
  <c r="L17" i="1"/>
  <c r="K17" i="1"/>
  <c r="L16" i="1"/>
  <c r="K16" i="1"/>
  <c r="J59" i="1"/>
  <c r="I59" i="1"/>
  <c r="J58" i="1"/>
  <c r="I58" i="1"/>
  <c r="J57" i="1"/>
  <c r="I57" i="1"/>
  <c r="J42" i="1"/>
  <c r="I42" i="1"/>
  <c r="J41" i="1"/>
  <c r="J40" i="1" s="1"/>
  <c r="I41" i="1"/>
  <c r="I40" i="1" s="1"/>
  <c r="J18" i="1"/>
  <c r="I18" i="1"/>
  <c r="J17" i="1"/>
  <c r="I17" i="1"/>
  <c r="J16" i="1"/>
  <c r="I16" i="1"/>
  <c r="H59" i="1"/>
  <c r="H57" i="1" s="1"/>
  <c r="G59" i="1"/>
  <c r="H58" i="1"/>
  <c r="G58" i="1"/>
  <c r="G57" i="1" s="1"/>
  <c r="G12" i="1" s="1"/>
  <c r="H42" i="1"/>
  <c r="G42" i="1"/>
  <c r="H41" i="1"/>
  <c r="H40" i="1" s="1"/>
  <c r="G41" i="1"/>
  <c r="G40" i="1"/>
  <c r="H18" i="1"/>
  <c r="H16" i="1" s="1"/>
  <c r="G18" i="1"/>
  <c r="H17" i="1"/>
  <c r="G17" i="1"/>
  <c r="G16" i="1" s="1"/>
  <c r="F59" i="1"/>
  <c r="E59" i="1"/>
  <c r="F58" i="1"/>
  <c r="E58" i="1"/>
  <c r="F57" i="1"/>
  <c r="E57" i="1"/>
  <c r="F42" i="1"/>
  <c r="E42" i="1"/>
  <c r="F41" i="1"/>
  <c r="F40" i="1" s="1"/>
  <c r="E41" i="1"/>
  <c r="E40" i="1" s="1"/>
  <c r="F18" i="1"/>
  <c r="E18" i="1"/>
  <c r="F17" i="1"/>
  <c r="E17" i="1"/>
  <c r="F16" i="1"/>
  <c r="E16" i="1"/>
  <c r="X68" i="5"/>
  <c r="X67" i="5" s="1"/>
  <c r="W68" i="5"/>
  <c r="W67" i="5" s="1"/>
  <c r="X58" i="5"/>
  <c r="X57" i="5" s="1"/>
  <c r="W58" i="5"/>
  <c r="W57" i="5" s="1"/>
  <c r="X38" i="5"/>
  <c r="X37" i="5" s="1"/>
  <c r="X12" i="5" s="1"/>
  <c r="X13" i="5" s="1"/>
  <c r="W38" i="5"/>
  <c r="W37" i="5" s="1"/>
  <c r="W12" i="5" s="1"/>
  <c r="W13" i="5" s="1"/>
  <c r="X16" i="5"/>
  <c r="X15" i="5" s="1"/>
  <c r="W16" i="5"/>
  <c r="W15" i="5" s="1"/>
  <c r="X10" i="5"/>
  <c r="W10" i="5"/>
  <c r="X9" i="5"/>
  <c r="W9" i="5"/>
  <c r="X8" i="5"/>
  <c r="W8" i="5"/>
  <c r="V68" i="5"/>
  <c r="U68" i="5"/>
  <c r="V67" i="5"/>
  <c r="U67" i="5"/>
  <c r="V58" i="5"/>
  <c r="U58" i="5"/>
  <c r="V57" i="5"/>
  <c r="U57" i="5"/>
  <c r="V38" i="5"/>
  <c r="U38" i="5"/>
  <c r="V37" i="5"/>
  <c r="U37" i="5"/>
  <c r="V16" i="5"/>
  <c r="U16" i="5"/>
  <c r="V15" i="5"/>
  <c r="U15" i="5"/>
  <c r="V12" i="5"/>
  <c r="V13" i="5" s="1"/>
  <c r="U12" i="5"/>
  <c r="U13" i="5" s="1"/>
  <c r="V10" i="5"/>
  <c r="U10" i="5"/>
  <c r="V9" i="5"/>
  <c r="U9" i="5"/>
  <c r="V8" i="5"/>
  <c r="U8" i="5"/>
  <c r="T68" i="5"/>
  <c r="T67" i="5" s="1"/>
  <c r="S68" i="5"/>
  <c r="S67" i="5" s="1"/>
  <c r="T58" i="5"/>
  <c r="T57" i="5" s="1"/>
  <c r="S58" i="5"/>
  <c r="S57" i="5" s="1"/>
  <c r="T38" i="5"/>
  <c r="T37" i="5" s="1"/>
  <c r="T12" i="5" s="1"/>
  <c r="T13" i="5" s="1"/>
  <c r="S38" i="5"/>
  <c r="S37" i="5" s="1"/>
  <c r="S12" i="5" s="1"/>
  <c r="S13" i="5" s="1"/>
  <c r="T16" i="5"/>
  <c r="T15" i="5" s="1"/>
  <c r="S16" i="5"/>
  <c r="S15" i="5" s="1"/>
  <c r="T10" i="5"/>
  <c r="S10" i="5"/>
  <c r="T9" i="5"/>
  <c r="S9" i="5"/>
  <c r="T8" i="5"/>
  <c r="S8" i="5"/>
  <c r="R68" i="5"/>
  <c r="Q68" i="5"/>
  <c r="R67" i="5"/>
  <c r="Q67" i="5"/>
  <c r="R58" i="5"/>
  <c r="Q58" i="5"/>
  <c r="R57" i="5"/>
  <c r="Q57" i="5"/>
  <c r="R38" i="5"/>
  <c r="Q38" i="5"/>
  <c r="R37" i="5"/>
  <c r="Q37" i="5"/>
  <c r="R16" i="5"/>
  <c r="Q16" i="5"/>
  <c r="R15" i="5"/>
  <c r="Q15" i="5"/>
  <c r="R12" i="5"/>
  <c r="R13" i="5" s="1"/>
  <c r="Q12" i="5"/>
  <c r="Q13" i="5" s="1"/>
  <c r="R10" i="5"/>
  <c r="Q10" i="5"/>
  <c r="R9" i="5"/>
  <c r="Q9" i="5"/>
  <c r="R8" i="5"/>
  <c r="Q8" i="5"/>
  <c r="P68" i="5"/>
  <c r="P67" i="5" s="1"/>
  <c r="O68" i="5"/>
  <c r="O67" i="5" s="1"/>
  <c r="P58" i="5"/>
  <c r="P57" i="5" s="1"/>
  <c r="O58" i="5"/>
  <c r="O57" i="5" s="1"/>
  <c r="P38" i="5"/>
  <c r="P37" i="5" s="1"/>
  <c r="P12" i="5" s="1"/>
  <c r="P13" i="5" s="1"/>
  <c r="O38" i="5"/>
  <c r="O37" i="5" s="1"/>
  <c r="O12" i="5" s="1"/>
  <c r="O13" i="5" s="1"/>
  <c r="P16" i="5"/>
  <c r="P15" i="5" s="1"/>
  <c r="O16" i="5"/>
  <c r="O15" i="5" s="1"/>
  <c r="P10" i="5"/>
  <c r="O10" i="5"/>
  <c r="P9" i="5"/>
  <c r="O9" i="5"/>
  <c r="P8" i="5"/>
  <c r="O8" i="5"/>
  <c r="N68" i="5"/>
  <c r="N67" i="5" s="1"/>
  <c r="M68" i="5"/>
  <c r="M67" i="5" s="1"/>
  <c r="N58" i="5"/>
  <c r="N57" i="5" s="1"/>
  <c r="M58" i="5"/>
  <c r="M57" i="5" s="1"/>
  <c r="N38" i="5"/>
  <c r="N37" i="5" s="1"/>
  <c r="N12" i="5" s="1"/>
  <c r="N13" i="5" s="1"/>
  <c r="M38" i="5"/>
  <c r="M37" i="5" s="1"/>
  <c r="M12" i="5" s="1"/>
  <c r="M13" i="5" s="1"/>
  <c r="N16" i="5"/>
  <c r="N15" i="5" s="1"/>
  <c r="M16" i="5"/>
  <c r="M15" i="5" s="1"/>
  <c r="N10" i="5"/>
  <c r="M10" i="5"/>
  <c r="N9" i="5"/>
  <c r="M9" i="5"/>
  <c r="N8" i="5"/>
  <c r="M8" i="5"/>
  <c r="L68" i="5"/>
  <c r="L67" i="5" s="1"/>
  <c r="K68" i="5"/>
  <c r="K67" i="5" s="1"/>
  <c r="L58" i="5"/>
  <c r="L57" i="5" s="1"/>
  <c r="K58" i="5"/>
  <c r="K57" i="5" s="1"/>
  <c r="L38" i="5"/>
  <c r="L37" i="5" s="1"/>
  <c r="L12" i="5" s="1"/>
  <c r="L13" i="5" s="1"/>
  <c r="K38" i="5"/>
  <c r="K37" i="5" s="1"/>
  <c r="K12" i="5" s="1"/>
  <c r="K13" i="5" s="1"/>
  <c r="L16" i="5"/>
  <c r="L15" i="5" s="1"/>
  <c r="K16" i="5"/>
  <c r="K15" i="5" s="1"/>
  <c r="L10" i="5"/>
  <c r="K10" i="5"/>
  <c r="L9" i="5"/>
  <c r="K9" i="5"/>
  <c r="L8" i="5"/>
  <c r="K8" i="5"/>
  <c r="J68" i="5"/>
  <c r="I68" i="5"/>
  <c r="J67" i="5"/>
  <c r="I67" i="5"/>
  <c r="J58" i="5"/>
  <c r="I58" i="5"/>
  <c r="J57" i="5"/>
  <c r="I57" i="5"/>
  <c r="J38" i="5"/>
  <c r="I38" i="5"/>
  <c r="J37" i="5"/>
  <c r="I37" i="5"/>
  <c r="J16" i="5"/>
  <c r="I16" i="5"/>
  <c r="J15" i="5"/>
  <c r="I15" i="5"/>
  <c r="J12" i="5"/>
  <c r="J13" i="5" s="1"/>
  <c r="I12" i="5"/>
  <c r="I13" i="5" s="1"/>
  <c r="J10" i="5"/>
  <c r="I10" i="5"/>
  <c r="J9" i="5"/>
  <c r="I9" i="5"/>
  <c r="J8" i="5"/>
  <c r="I8" i="5"/>
  <c r="H68" i="5"/>
  <c r="G68" i="5"/>
  <c r="H67" i="5"/>
  <c r="G67" i="5"/>
  <c r="H58" i="5"/>
  <c r="G58" i="5"/>
  <c r="H57" i="5"/>
  <c r="G57" i="5"/>
  <c r="H38" i="5"/>
  <c r="G38" i="5"/>
  <c r="H37" i="5"/>
  <c r="G37" i="5"/>
  <c r="H16" i="5"/>
  <c r="G16" i="5"/>
  <c r="H15" i="5"/>
  <c r="G15" i="5"/>
  <c r="H12" i="5"/>
  <c r="H13" i="5" s="1"/>
  <c r="G12" i="5"/>
  <c r="G13" i="5" s="1"/>
  <c r="H10" i="5"/>
  <c r="G10" i="5"/>
  <c r="H9" i="5"/>
  <c r="G9" i="5"/>
  <c r="H8" i="5"/>
  <c r="G8" i="5"/>
  <c r="F68" i="5"/>
  <c r="E68" i="5"/>
  <c r="F67" i="5"/>
  <c r="E67" i="5"/>
  <c r="F58" i="5"/>
  <c r="E58" i="5"/>
  <c r="F57" i="5"/>
  <c r="E57" i="5"/>
  <c r="F38" i="5"/>
  <c r="E38" i="5"/>
  <c r="F37" i="5"/>
  <c r="F12" i="5" s="1"/>
  <c r="F13" i="5" s="1"/>
  <c r="E37" i="5"/>
  <c r="F16" i="5"/>
  <c r="E16" i="5"/>
  <c r="F15" i="5"/>
  <c r="E15" i="5"/>
  <c r="E12" i="5"/>
  <c r="E13" i="5" s="1"/>
  <c r="F10" i="5"/>
  <c r="E10" i="5"/>
  <c r="F9" i="5"/>
  <c r="E9" i="5"/>
  <c r="F8" i="5"/>
  <c r="E8" i="5"/>
  <c r="W13" i="1" l="1"/>
  <c r="W12" i="1"/>
  <c r="X13" i="1"/>
  <c r="X12" i="1"/>
  <c r="U12" i="1"/>
  <c r="U13" i="1"/>
  <c r="U14" i="1" s="1"/>
  <c r="V12" i="1"/>
  <c r="V13" i="1"/>
  <c r="V14" i="1" s="1"/>
  <c r="T13" i="1"/>
  <c r="T12" i="1"/>
  <c r="S13" i="1"/>
  <c r="S12" i="1"/>
  <c r="Q12" i="1"/>
  <c r="Q13" i="1"/>
  <c r="Q14" i="1" s="1"/>
  <c r="R12" i="1"/>
  <c r="R13" i="1"/>
  <c r="R14" i="1" s="1"/>
  <c r="O13" i="1"/>
  <c r="O12" i="1"/>
  <c r="P13" i="1"/>
  <c r="P12" i="1"/>
  <c r="M13" i="1"/>
  <c r="M14" i="1" s="1"/>
  <c r="N14" i="1"/>
  <c r="K12" i="1"/>
  <c r="K13" i="1"/>
  <c r="K14" i="1" s="1"/>
  <c r="L12" i="1"/>
  <c r="L13" i="1"/>
  <c r="L14" i="1" s="1"/>
  <c r="I12" i="1"/>
  <c r="I13" i="1"/>
  <c r="I14" i="1" s="1"/>
  <c r="J12" i="1"/>
  <c r="J13" i="1"/>
  <c r="J14" i="1" s="1"/>
  <c r="H13" i="1"/>
  <c r="H14" i="1" s="1"/>
  <c r="H12" i="1"/>
  <c r="G13" i="1"/>
  <c r="G14" i="1" s="1"/>
  <c r="E12" i="1"/>
  <c r="E13" i="1"/>
  <c r="E14" i="1" s="1"/>
  <c r="F12" i="1"/>
  <c r="F13" i="1"/>
  <c r="F14" i="1" s="1"/>
  <c r="X18" i="4"/>
  <c r="X16" i="4"/>
  <c r="X16" i="7"/>
  <c r="X15" i="7" s="1"/>
  <c r="W16" i="7"/>
  <c r="W15" i="7"/>
  <c r="X12" i="7"/>
  <c r="X13" i="7" s="1"/>
  <c r="X26" i="4" s="1"/>
  <c r="W12" i="7"/>
  <c r="W13" i="7" s="1"/>
  <c r="W26" i="4" s="1"/>
  <c r="X10" i="7"/>
  <c r="W10" i="7"/>
  <c r="X9" i="7"/>
  <c r="W9" i="7"/>
  <c r="X24" i="4"/>
  <c r="W24" i="4"/>
  <c r="W23" i="4"/>
  <c r="X21" i="4"/>
  <c r="W21" i="4"/>
  <c r="X23" i="4"/>
  <c r="X9" i="4"/>
  <c r="X8" i="4"/>
  <c r="W9" i="4"/>
  <c r="W8" i="4"/>
  <c r="T23" i="4"/>
  <c r="T22" i="4"/>
  <c r="T21" i="4"/>
  <c r="V9" i="4"/>
  <c r="U9" i="4"/>
  <c r="T9" i="4"/>
  <c r="S9" i="4"/>
  <c r="R9" i="4"/>
  <c r="Q9" i="4"/>
  <c r="P9" i="4"/>
  <c r="O9" i="4"/>
  <c r="V8" i="4"/>
  <c r="U8" i="4"/>
  <c r="T8" i="4"/>
  <c r="S8" i="4"/>
  <c r="R8" i="4"/>
  <c r="Q8" i="4"/>
  <c r="P8" i="4"/>
  <c r="O8" i="4"/>
  <c r="C42" i="1"/>
  <c r="A1" i="7"/>
  <c r="A1" i="5"/>
  <c r="A1" i="1"/>
  <c r="V18" i="4"/>
  <c r="T18" i="4"/>
  <c r="R18" i="4"/>
  <c r="N18" i="4"/>
  <c r="N17" i="4"/>
  <c r="V24" i="4"/>
  <c r="V23" i="4"/>
  <c r="T24" i="4"/>
  <c r="R24" i="4"/>
  <c r="R23" i="4"/>
  <c r="R22" i="4"/>
  <c r="P24" i="4"/>
  <c r="P23" i="4"/>
  <c r="N24" i="4"/>
  <c r="N23" i="4"/>
  <c r="N22" i="4"/>
  <c r="L24" i="4"/>
  <c r="L23" i="4"/>
  <c r="J24" i="4"/>
  <c r="J23" i="4"/>
  <c r="H24" i="4"/>
  <c r="H23" i="4"/>
  <c r="F24" i="4"/>
  <c r="F23" i="4"/>
  <c r="F22" i="4"/>
  <c r="D8" i="4"/>
  <c r="E8" i="4"/>
  <c r="F8" i="4"/>
  <c r="G8" i="4"/>
  <c r="H8" i="4"/>
  <c r="I8" i="4"/>
  <c r="J8" i="4"/>
  <c r="K8" i="4"/>
  <c r="L8" i="4"/>
  <c r="M8" i="4"/>
  <c r="N8" i="4"/>
  <c r="V16" i="7"/>
  <c r="V15" i="7" s="1"/>
  <c r="U16" i="7"/>
  <c r="U15" i="7" s="1"/>
  <c r="V12" i="7"/>
  <c r="V13" i="7" s="1"/>
  <c r="V26" i="4" s="1"/>
  <c r="U12" i="7"/>
  <c r="U13" i="7" s="1"/>
  <c r="U26" i="4" s="1"/>
  <c r="V10" i="7"/>
  <c r="U10" i="7"/>
  <c r="V9" i="7"/>
  <c r="U9" i="7"/>
  <c r="T16" i="7"/>
  <c r="T15" i="7" s="1"/>
  <c r="S16" i="7"/>
  <c r="S15" i="7"/>
  <c r="R16" i="7"/>
  <c r="R15" i="7" s="1"/>
  <c r="Q16" i="7"/>
  <c r="Q15" i="7" s="1"/>
  <c r="P16" i="7"/>
  <c r="P15" i="7" s="1"/>
  <c r="O16" i="7"/>
  <c r="O15" i="7" s="1"/>
  <c r="T12" i="7"/>
  <c r="T13" i="7" s="1"/>
  <c r="T26" i="4" s="1"/>
  <c r="S12" i="7"/>
  <c r="S13" i="7"/>
  <c r="S26" i="4" s="1"/>
  <c r="R12" i="7"/>
  <c r="R13" i="7" s="1"/>
  <c r="R26" i="4" s="1"/>
  <c r="Q12" i="7"/>
  <c r="Q13" i="7" s="1"/>
  <c r="Q26" i="4" s="1"/>
  <c r="P12" i="7"/>
  <c r="P13" i="7"/>
  <c r="P26" i="4" s="1"/>
  <c r="O12" i="7"/>
  <c r="O13" i="7" s="1"/>
  <c r="O26" i="4" s="1"/>
  <c r="T10" i="7"/>
  <c r="S10" i="7"/>
  <c r="R10" i="7"/>
  <c r="Q10" i="7"/>
  <c r="P10" i="7"/>
  <c r="O10" i="7"/>
  <c r="T9" i="7"/>
  <c r="S9" i="7"/>
  <c r="R9" i="7"/>
  <c r="Q9" i="7"/>
  <c r="P9" i="7"/>
  <c r="O9" i="7"/>
  <c r="N16" i="7"/>
  <c r="M16" i="7"/>
  <c r="M15" i="7" s="1"/>
  <c r="L16" i="7"/>
  <c r="L15" i="7" s="1"/>
  <c r="K16" i="7"/>
  <c r="K15" i="7"/>
  <c r="J16" i="7"/>
  <c r="J15" i="7" s="1"/>
  <c r="I16" i="7"/>
  <c r="I15" i="7"/>
  <c r="N15" i="7"/>
  <c r="N12" i="7"/>
  <c r="N13" i="7" s="1"/>
  <c r="N26" i="4" s="1"/>
  <c r="M12" i="7"/>
  <c r="M13" i="7"/>
  <c r="M26" i="4" s="1"/>
  <c r="L12" i="7"/>
  <c r="L13" i="7" s="1"/>
  <c r="L26" i="4" s="1"/>
  <c r="K12" i="7"/>
  <c r="K13" i="7" s="1"/>
  <c r="K26" i="4" s="1"/>
  <c r="J12" i="7"/>
  <c r="J13" i="7" s="1"/>
  <c r="J26" i="4"/>
  <c r="I12" i="7"/>
  <c r="I13" i="7" s="1"/>
  <c r="I26" i="4" s="1"/>
  <c r="N10" i="7"/>
  <c r="M10" i="7"/>
  <c r="L10" i="7"/>
  <c r="K10" i="7"/>
  <c r="J10" i="7"/>
  <c r="I10" i="7"/>
  <c r="N9" i="7"/>
  <c r="M9" i="7"/>
  <c r="L9" i="7"/>
  <c r="K9" i="7"/>
  <c r="J9" i="7"/>
  <c r="I9" i="7"/>
  <c r="U24" i="4"/>
  <c r="U23" i="4"/>
  <c r="U22" i="4"/>
  <c r="V21" i="4"/>
  <c r="U21" i="4"/>
  <c r="S24" i="4"/>
  <c r="Q24" i="4"/>
  <c r="O24" i="4"/>
  <c r="S23" i="4"/>
  <c r="Q23" i="4"/>
  <c r="O23" i="4"/>
  <c r="S21" i="4"/>
  <c r="R21" i="4"/>
  <c r="Q21" i="4"/>
  <c r="P21" i="4"/>
  <c r="O21" i="4"/>
  <c r="M24" i="4"/>
  <c r="K24" i="4"/>
  <c r="I24" i="4"/>
  <c r="M23" i="4"/>
  <c r="K23" i="4"/>
  <c r="I23" i="4"/>
  <c r="K22" i="4"/>
  <c r="N21" i="4"/>
  <c r="M21" i="4"/>
  <c r="L21" i="4"/>
  <c r="K21" i="4"/>
  <c r="J21" i="4"/>
  <c r="I21" i="4"/>
  <c r="D8" i="5"/>
  <c r="U16" i="4"/>
  <c r="V16" i="4"/>
  <c r="Q18" i="4"/>
  <c r="Q17" i="4"/>
  <c r="T16" i="4"/>
  <c r="Q16" i="4"/>
  <c r="I18" i="4"/>
  <c r="J16" i="4"/>
  <c r="M16" i="4"/>
  <c r="L16" i="4"/>
  <c r="I16" i="4"/>
  <c r="K16" i="4"/>
  <c r="I9" i="4"/>
  <c r="J9" i="4"/>
  <c r="K9" i="4"/>
  <c r="L9" i="4"/>
  <c r="M9" i="4"/>
  <c r="N9" i="4"/>
  <c r="D9" i="4"/>
  <c r="E9" i="4"/>
  <c r="F9" i="4"/>
  <c r="G9" i="4"/>
  <c r="H9" i="4"/>
  <c r="H10" i="7"/>
  <c r="H9" i="7"/>
  <c r="G10" i="7"/>
  <c r="G9" i="7"/>
  <c r="F10" i="7"/>
  <c r="F9" i="7"/>
  <c r="E10" i="7"/>
  <c r="E9" i="7"/>
  <c r="D10" i="7"/>
  <c r="D9" i="7"/>
  <c r="D10" i="5"/>
  <c r="D9" i="5"/>
  <c r="C10" i="7"/>
  <c r="C9" i="7"/>
  <c r="G16" i="4"/>
  <c r="D59" i="1"/>
  <c r="D58" i="1"/>
  <c r="D42" i="1"/>
  <c r="D41" i="1"/>
  <c r="D18" i="1"/>
  <c r="D17" i="1"/>
  <c r="C9" i="4"/>
  <c r="C10" i="5"/>
  <c r="C9" i="5"/>
  <c r="C8" i="5"/>
  <c r="C8" i="4"/>
  <c r="E12" i="7"/>
  <c r="E13" i="7" s="1"/>
  <c r="E26" i="4" s="1"/>
  <c r="F12" i="7"/>
  <c r="F13" i="7"/>
  <c r="F26" i="4"/>
  <c r="G12" i="7"/>
  <c r="G13" i="7" s="1"/>
  <c r="G26" i="4" s="1"/>
  <c r="H12" i="7"/>
  <c r="H13" i="7"/>
  <c r="H26" i="4" s="1"/>
  <c r="D12" i="7"/>
  <c r="D13" i="7" s="1"/>
  <c r="D26" i="4" s="1"/>
  <c r="C12" i="7"/>
  <c r="C13" i="7"/>
  <c r="C26" i="4" s="1"/>
  <c r="H16" i="7"/>
  <c r="H15" i="7" s="1"/>
  <c r="G16" i="7"/>
  <c r="G15" i="7" s="1"/>
  <c r="F16" i="7"/>
  <c r="F15" i="7" s="1"/>
  <c r="E16" i="7"/>
  <c r="E15" i="7"/>
  <c r="D16" i="7"/>
  <c r="D15" i="7" s="1"/>
  <c r="C16" i="7"/>
  <c r="C15" i="7" s="1"/>
  <c r="B6" i="7"/>
  <c r="B5" i="7"/>
  <c r="B4" i="7"/>
  <c r="B3" i="7"/>
  <c r="B2" i="7"/>
  <c r="C59" i="1"/>
  <c r="C57" i="1" s="1"/>
  <c r="C18" i="4" s="1"/>
  <c r="C58" i="1"/>
  <c r="C41" i="1"/>
  <c r="C40" i="1" s="1"/>
  <c r="C17" i="4" s="1"/>
  <c r="C18" i="1"/>
  <c r="C17" i="1"/>
  <c r="D68" i="5"/>
  <c r="D67" i="5" s="1"/>
  <c r="D24" i="4" s="1"/>
  <c r="D58" i="5"/>
  <c r="D57" i="5"/>
  <c r="D23" i="4" s="1"/>
  <c r="D38" i="5"/>
  <c r="D37" i="5" s="1"/>
  <c r="D22" i="4" s="1"/>
  <c r="E24" i="4"/>
  <c r="E23" i="4"/>
  <c r="E22" i="4"/>
  <c r="E21" i="4"/>
  <c r="F21" i="4"/>
  <c r="G24" i="4"/>
  <c r="G23" i="4"/>
  <c r="G22" i="4"/>
  <c r="G21" i="4"/>
  <c r="H21" i="4"/>
  <c r="C68" i="5"/>
  <c r="C67" i="5" s="1"/>
  <c r="C24" i="4" s="1"/>
  <c r="C58" i="5"/>
  <c r="C57" i="5"/>
  <c r="C23" i="4" s="1"/>
  <c r="C38" i="5"/>
  <c r="C37" i="5" s="1"/>
  <c r="C22" i="4" s="1"/>
  <c r="C16" i="5"/>
  <c r="C15" i="5" s="1"/>
  <c r="C21" i="4" s="1"/>
  <c r="D16" i="5"/>
  <c r="D15" i="5" s="1"/>
  <c r="D21" i="4" s="1"/>
  <c r="B6" i="5"/>
  <c r="B5" i="5"/>
  <c r="B4" i="5"/>
  <c r="B3" i="5"/>
  <c r="B6" i="4"/>
  <c r="B5" i="4"/>
  <c r="B4" i="4"/>
  <c r="B3" i="4"/>
  <c r="B2" i="5"/>
  <c r="B2" i="4"/>
  <c r="G18" i="4"/>
  <c r="M22" i="4"/>
  <c r="L22" i="4"/>
  <c r="U18" i="4"/>
  <c r="S17" i="4"/>
  <c r="D12" i="5"/>
  <c r="D13" i="5" s="1"/>
  <c r="X14" i="1" l="1"/>
  <c r="W14" i="1"/>
  <c r="S14" i="1"/>
  <c r="T14" i="1"/>
  <c r="P14" i="1"/>
  <c r="O14" i="1"/>
  <c r="D16" i="1"/>
  <c r="D16" i="4" s="1"/>
  <c r="F16" i="4"/>
  <c r="H16" i="4"/>
  <c r="R16" i="4"/>
  <c r="U17" i="4"/>
  <c r="U10" i="4" s="1"/>
  <c r="L17" i="4"/>
  <c r="L11" i="4" s="1"/>
  <c r="M17" i="4"/>
  <c r="S22" i="4"/>
  <c r="L18" i="4"/>
  <c r="P22" i="4"/>
  <c r="S18" i="4"/>
  <c r="U11" i="4"/>
  <c r="V22" i="4"/>
  <c r="F18" i="4"/>
  <c r="V17" i="4"/>
  <c r="V11" i="4" s="1"/>
  <c r="C12" i="5"/>
  <c r="C13" i="5" s="1"/>
  <c r="C16" i="1"/>
  <c r="C16" i="4" s="1"/>
  <c r="C10" i="4" s="1"/>
  <c r="D57" i="1"/>
  <c r="D18" i="4" s="1"/>
  <c r="E16" i="4"/>
  <c r="K18" i="4"/>
  <c r="O17" i="4"/>
  <c r="T17" i="4"/>
  <c r="T10" i="4" s="1"/>
  <c r="O22" i="4"/>
  <c r="Q22" i="4"/>
  <c r="Q10" i="4" s="1"/>
  <c r="W16" i="4"/>
  <c r="W10" i="4" s="1"/>
  <c r="D40" i="1"/>
  <c r="D12" i="1" s="1"/>
  <c r="E17" i="4"/>
  <c r="G17" i="4"/>
  <c r="N16" i="4"/>
  <c r="N11" i="4" s="1"/>
  <c r="O16" i="4"/>
  <c r="S16" i="4"/>
  <c r="S11" i="4" s="1"/>
  <c r="H18" i="4"/>
  <c r="T11" i="4"/>
  <c r="R17" i="4"/>
  <c r="W18" i="4"/>
  <c r="W17" i="4"/>
  <c r="X22" i="4"/>
  <c r="W22" i="4"/>
  <c r="X17" i="4"/>
  <c r="J22" i="4"/>
  <c r="C13" i="1"/>
  <c r="G11" i="4"/>
  <c r="G10" i="4"/>
  <c r="O18" i="4"/>
  <c r="O10" i="4" s="1"/>
  <c r="I22" i="4"/>
  <c r="C12" i="1"/>
  <c r="K17" i="4"/>
  <c r="K11" i="4" s="1"/>
  <c r="H22" i="4"/>
  <c r="F17" i="4"/>
  <c r="P16" i="4"/>
  <c r="J18" i="4"/>
  <c r="P18" i="4"/>
  <c r="P17" i="4"/>
  <c r="U13" i="4" l="1"/>
  <c r="S10" i="4"/>
  <c r="S13" i="4" s="1"/>
  <c r="F11" i="4"/>
  <c r="N10" i="4"/>
  <c r="R11" i="4"/>
  <c r="W11" i="4"/>
  <c r="W13" i="4" s="1"/>
  <c r="C11" i="4"/>
  <c r="C13" i="4" s="1"/>
  <c r="V10" i="4"/>
  <c r="V13" i="4" s="1"/>
  <c r="L10" i="4"/>
  <c r="L13" i="4" s="1"/>
  <c r="D17" i="4"/>
  <c r="D11" i="4" s="1"/>
  <c r="R10" i="4"/>
  <c r="D13" i="1"/>
  <c r="D14" i="1" s="1"/>
  <c r="H17" i="4"/>
  <c r="H11" i="4" s="1"/>
  <c r="K10" i="4"/>
  <c r="K13" i="4" s="1"/>
  <c r="O11" i="4"/>
  <c r="O13" i="4" s="1"/>
  <c r="Q11" i="4"/>
  <c r="Q13" i="4" s="1"/>
  <c r="M18" i="4"/>
  <c r="P10" i="4"/>
  <c r="P11" i="4"/>
  <c r="T13" i="4"/>
  <c r="X11" i="4"/>
  <c r="X10" i="4"/>
  <c r="E18" i="4"/>
  <c r="D10" i="4"/>
  <c r="C14" i="1"/>
  <c r="H10" i="4"/>
  <c r="J17" i="4"/>
  <c r="F10" i="4"/>
  <c r="I17" i="4"/>
  <c r="G13" i="4"/>
  <c r="N13" i="4"/>
  <c r="F13" i="4" l="1"/>
  <c r="D13" i="4"/>
  <c r="R13" i="4"/>
  <c r="P13" i="4"/>
  <c r="H13" i="4"/>
  <c r="M10" i="4"/>
  <c r="M11" i="4"/>
  <c r="X13" i="4"/>
  <c r="I11" i="4"/>
  <c r="I10" i="4"/>
  <c r="J11" i="4"/>
  <c r="J10" i="4"/>
  <c r="E10" i="4"/>
  <c r="E11" i="4"/>
  <c r="M13" i="4" l="1"/>
  <c r="E13" i="4"/>
  <c r="I13" i="4"/>
  <c r="J13" i="4"/>
</calcChain>
</file>

<file path=xl/sharedStrings.xml><?xml version="1.0" encoding="utf-8"?>
<sst xmlns="http://schemas.openxmlformats.org/spreadsheetml/2006/main" count="175" uniqueCount="65">
  <si>
    <t>Issuing Officer:</t>
  </si>
  <si>
    <t>Requested Documents</t>
  </si>
  <si>
    <t>Administrative Requirements</t>
  </si>
  <si>
    <t>Mandatory, Additional, and/or Optional Documents</t>
  </si>
  <si>
    <t>Administrative Documents</t>
  </si>
  <si>
    <t>Addenda</t>
  </si>
  <si>
    <t>Conditional</t>
  </si>
  <si>
    <t>Fail</t>
  </si>
  <si>
    <t>Click CTRL-r to insert a row directly above the selected row.  Drop-downs and formulas will copy to the new row.</t>
  </si>
  <si>
    <t>Select a row and click CTRL-r to insert a new row above the selected row.</t>
  </si>
  <si>
    <t>Reviewed by:</t>
  </si>
  <si>
    <t>Date:</t>
  </si>
  <si>
    <t>Offeror Name</t>
  </si>
  <si>
    <t>Contract Exceptions</t>
  </si>
  <si>
    <t>Mandatory Scored</t>
  </si>
  <si>
    <t>Mandatory</t>
  </si>
  <si>
    <t>Additional Scored</t>
  </si>
  <si>
    <t>Overall Rating</t>
  </si>
  <si>
    <t>Cost Worksheet</t>
  </si>
  <si>
    <t>Reciprocal Preference</t>
  </si>
  <si>
    <t>Small and/or Minority Business</t>
  </si>
  <si>
    <t>Sales and Use Tax Form</t>
  </si>
  <si>
    <t>Standard Insurance</t>
  </si>
  <si>
    <t>Additional Insurance</t>
  </si>
  <si>
    <t>Performance Bond</t>
  </si>
  <si>
    <t>Bid Bond</t>
  </si>
  <si>
    <t>Letter of Credit</t>
  </si>
  <si>
    <t>Proposal Certification</t>
  </si>
  <si>
    <t>Mandatory Worksheet</t>
  </si>
  <si>
    <t>Mandatory Scored Worksheet</t>
  </si>
  <si>
    <t>Additional Scored Worksheet</t>
  </si>
  <si>
    <t>Do not go below this row.  Use the CTRL-r feature to add rows to the above sections.</t>
  </si>
  <si>
    <t>Contract Terms and Conditions -- Section Rating</t>
  </si>
  <si>
    <t>Contract Terms &amp; Conditions</t>
  </si>
  <si>
    <t>Optional/Supplemental</t>
  </si>
  <si>
    <t>hide this row</t>
  </si>
  <si>
    <t>Hide this row</t>
  </si>
  <si>
    <t>Item #</t>
  </si>
  <si>
    <t>Mandatory, Additional, Optional</t>
  </si>
  <si>
    <r>
      <t xml:space="preserve">Overall Rating </t>
    </r>
    <r>
      <rPr>
        <b/>
        <sz val="12"/>
        <color indexed="60"/>
        <rFont val="Wingdings"/>
        <charset val="2"/>
      </rPr>
      <t>è</t>
    </r>
  </si>
  <si>
    <r>
      <t xml:space="preserve">Administrative Documents -- Section Rating </t>
    </r>
    <r>
      <rPr>
        <b/>
        <sz val="12"/>
        <color indexed="9"/>
        <rFont val="Wingdings"/>
        <charset val="2"/>
      </rPr>
      <t>à</t>
    </r>
  </si>
  <si>
    <r>
      <t xml:space="preserve">                                       Mandatory                                             Section Rating </t>
    </r>
    <r>
      <rPr>
        <b/>
        <sz val="12"/>
        <color indexed="9"/>
        <rFont val="Wingdings"/>
        <charset val="2"/>
      </rPr>
      <t>à</t>
    </r>
  </si>
  <si>
    <r>
      <t xml:space="preserve">                                          Mandatory Scored                            Section Rating </t>
    </r>
    <r>
      <rPr>
        <b/>
        <sz val="12"/>
        <color indexed="9"/>
        <rFont val="Wingdings"/>
        <charset val="2"/>
      </rPr>
      <t>à</t>
    </r>
  </si>
  <si>
    <r>
      <t xml:space="preserve">                                            Additional Scored                           Section Rating </t>
    </r>
    <r>
      <rPr>
        <b/>
        <sz val="12"/>
        <color indexed="9"/>
        <rFont val="Wingdings"/>
        <charset val="2"/>
      </rPr>
      <t>à</t>
    </r>
  </si>
  <si>
    <r>
      <t xml:space="preserve">                                            Optional                                             Section Rating </t>
    </r>
    <r>
      <rPr>
        <b/>
        <sz val="12"/>
        <color indexed="9"/>
        <rFont val="Wingdings"/>
        <charset val="2"/>
      </rPr>
      <t>à</t>
    </r>
  </si>
  <si>
    <r>
      <t xml:space="preserve">Comments for "Fail"  </t>
    </r>
    <r>
      <rPr>
        <b/>
        <sz val="12"/>
        <color indexed="60"/>
        <rFont val="Wingdings"/>
        <charset val="2"/>
      </rPr>
      <t>è</t>
    </r>
  </si>
  <si>
    <t>Cost</t>
  </si>
  <si>
    <t>Scrutinized Company</t>
  </si>
  <si>
    <t>Section Rating Conditional</t>
  </si>
  <si>
    <t>Section Rating Fail</t>
  </si>
  <si>
    <t>Over-all Rating Conditional</t>
  </si>
  <si>
    <t>Over-all Rating Fail</t>
  </si>
  <si>
    <t>&lt;Enter offeror name here&gt;</t>
  </si>
  <si>
    <t>&lt;Enter Issuing Officer's name here&gt;</t>
  </si>
  <si>
    <t>&lt;Enter name of reviewer here&gt;</t>
  </si>
  <si>
    <t>&lt;Enter date of review here&gt;</t>
  </si>
  <si>
    <t>Administrative Review Requirements Summary Sheet</t>
  </si>
  <si>
    <t xml:space="preserve">Company Information </t>
  </si>
  <si>
    <t>Department of Audits Immigration Form</t>
  </si>
  <si>
    <t>Georgia Resident Small Business Verification</t>
  </si>
  <si>
    <t>Addenda -- Section Rating
For Paper Bids only</t>
  </si>
  <si>
    <t>RFX #:</t>
  </si>
  <si>
    <t>RFX Name:</t>
  </si>
  <si>
    <t>&lt;Enter RFX # here&gt;</t>
  </si>
  <si>
    <t>&lt;Enter RFX Name here&gt;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</si>
</sst>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dd\-yyyy"/>
  </numFmts>
  <fonts count="19" x14ac:knownFonts="1">
    <font>
      <sz val="11"/>
      <color theme="1"/>
      <name val="Arial"/>
      <family val="2"/>
    </font>
    <font>
      <b/>
      <sz val="12"/>
      <color indexed="52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i/>
      <sz val="12"/>
      <color indexed="60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b/>
      <i/>
      <sz val="12"/>
      <name val="Arial"/>
      <family val="2"/>
    </font>
    <font>
      <b/>
      <i/>
      <sz val="12"/>
      <color indexed="12"/>
      <name val="Arial"/>
      <family val="2"/>
    </font>
    <font>
      <sz val="12"/>
      <name val="Wingdings"/>
      <charset val="2"/>
    </font>
    <font>
      <b/>
      <sz val="12"/>
      <color indexed="9"/>
      <name val="Wingdings"/>
      <charset val="2"/>
    </font>
    <font>
      <b/>
      <sz val="12"/>
      <color indexed="60"/>
      <name val="Wingdings"/>
      <charset val="2"/>
    </font>
    <font>
      <sz val="12"/>
      <color indexed="8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5" fillId="0" borderId="1" xfId="0" applyFont="1" applyBorder="1" applyAlignment="1" applyProtection="1"/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vertical="top" wrapText="1"/>
    </xf>
    <xf numFmtId="0" fontId="8" fillId="0" borderId="2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0" fontId="9" fillId="0" borderId="5" xfId="0" applyFont="1" applyFill="1" applyBorder="1" applyAlignment="1" applyProtection="1">
      <alignment horizontal="right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right" vertical="top"/>
    </xf>
    <xf numFmtId="0" fontId="5" fillId="0" borderId="1" xfId="0" applyFont="1" applyFill="1" applyBorder="1" applyAlignment="1" applyProtection="1">
      <alignment horizontal="center" vertical="top"/>
    </xf>
    <xf numFmtId="0" fontId="12" fillId="3" borderId="1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right" vertical="top"/>
      <protection locked="0"/>
    </xf>
    <xf numFmtId="0" fontId="11" fillId="0" borderId="1" xfId="0" applyFont="1" applyFill="1" applyBorder="1" applyAlignment="1" applyProtection="1">
      <alignment horizontal="right" vertical="top" wrapText="1"/>
    </xf>
    <xf numFmtId="0" fontId="8" fillId="0" borderId="1" xfId="0" applyFont="1" applyFill="1" applyBorder="1" applyAlignment="1" applyProtection="1">
      <alignment vertical="top" wrapText="1"/>
    </xf>
    <xf numFmtId="0" fontId="14" fillId="0" borderId="4" xfId="0" applyFont="1" applyFill="1" applyBorder="1" applyAlignment="1" applyProtection="1">
      <alignment horizontal="right" vertical="top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0" fontId="10" fillId="0" borderId="4" xfId="0" applyFont="1" applyFill="1" applyBorder="1" applyAlignment="1" applyProtection="1">
      <alignment horizontal="right" vertical="top" wrapText="1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164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vertical="top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11" fillId="0" borderId="1" xfId="0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right" wrapText="1"/>
    </xf>
    <xf numFmtId="0" fontId="15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vertical="top" wrapText="1"/>
    </xf>
    <xf numFmtId="0" fontId="5" fillId="0" borderId="8" xfId="0" applyFont="1" applyFill="1" applyBorder="1" applyAlignment="1" applyProtection="1">
      <alignment horizontal="center"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3" borderId="8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18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wrapText="1"/>
    </xf>
    <xf numFmtId="0" fontId="4" fillId="0" borderId="10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5" fillId="6" borderId="1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center" vertical="top" wrapText="1"/>
    </xf>
    <xf numFmtId="0" fontId="5" fillId="6" borderId="1" xfId="0" applyFont="1" applyFill="1" applyBorder="1" applyAlignment="1" applyProtection="1">
      <alignment vertical="top"/>
      <protection locked="0"/>
    </xf>
    <xf numFmtId="0" fontId="5" fillId="6" borderId="8" xfId="0" applyFont="1" applyFill="1" applyBorder="1" applyAlignment="1" applyProtection="1">
      <alignment vertical="top"/>
      <protection locked="0"/>
    </xf>
    <xf numFmtId="49" fontId="4" fillId="6" borderId="1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6" borderId="3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14" xfId="0" applyFont="1" applyFill="1" applyBorder="1" applyAlignment="1" applyProtection="1">
      <alignment horizontal="center" vertical="top" wrapText="1"/>
    </xf>
    <xf numFmtId="0" fontId="11" fillId="0" borderId="11" xfId="0" applyFont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7" fillId="5" borderId="15" xfId="0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10" fillId="0" borderId="4" xfId="0" applyFont="1" applyFill="1" applyBorder="1" applyAlignment="1" applyProtection="1">
      <alignment horizontal="right" vertical="top" wrapText="1"/>
      <protection locked="0"/>
    </xf>
    <xf numFmtId="0" fontId="10" fillId="0" borderId="10" xfId="0" applyFont="1" applyFill="1" applyBorder="1" applyAlignment="1" applyProtection="1">
      <alignment horizontal="right" vertical="top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7" fillId="5" borderId="15" xfId="0" applyFont="1" applyFill="1" applyBorder="1" applyAlignment="1" applyProtection="1">
      <alignment horizontal="left" vertical="top" wrapText="1"/>
    </xf>
    <xf numFmtId="0" fontId="7" fillId="5" borderId="0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horizontal="right" vertical="top" wrapText="1"/>
    </xf>
    <xf numFmtId="0" fontId="10" fillId="0" borderId="10" xfId="0" applyFont="1" applyFill="1" applyBorder="1" applyAlignment="1" applyProtection="1">
      <alignment horizontal="right" vertical="top" wrapText="1"/>
    </xf>
    <xf numFmtId="0" fontId="0" fillId="0" borderId="0" xfId="0" applyAlignment="1">
      <alignment shrinkToFit="1"/>
    </xf>
  </cellXfs>
  <cellStyles count="1">
    <cellStyle name="Normal" xfId="0" builtinId="0"/>
  </cellStyles>
  <dxfs count="372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</xdr:rowOff>
    </xdr:from>
    <xdr:to>
      <xdr:col>8</xdr:col>
      <xdr:colOff>447675</xdr:colOff>
      <xdr:row>37</xdr:row>
      <xdr:rowOff>0</xdr:rowOff>
    </xdr:to>
    <xdr:sp macro="" textlink="">
      <xdr:nvSpPr>
        <xdr:cNvPr id="3078" name="Object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76200" cmpd="tri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19050</xdr:rowOff>
        </xdr:from>
        <xdr:to>
          <xdr:col>8</xdr:col>
          <xdr:colOff>266700</xdr:colOff>
          <xdr:row>38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76200" cmpd="tri">
              <a:solidFill>
                <a:srgbClr val="993300" mc:Ignorable="a14" a14:legacySpreadsheetColorIndex="6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6384" width="9" style="149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62"/>
  </sheetPr>
  <dimension ref="A1"/>
  <sheetViews>
    <sheetView tabSelected="1" zoomScaleNormal="100" workbookViewId="0">
      <selection activeCell="G42" sqref="G42"/>
    </sheetView>
  </sheetViews>
  <sheetFormatPr defaultRowHeight="14.25" x14ac:dyDescent="0.2"/>
  <sheetData/>
  <sheetProtection algorithmName="SHA-512" hashValue="l+9AObfj5di2MmLqFVeWawnAE+Y10Ord0Fu9tzUNmf0ruNhld84oq/r04wJYNPQqKhZWGsAZmencv86lyvr1LA==" saltValue="dTxPIOFFRaMUeAG0eXqLPg==" spinCount="100000" sheet="1" objects="1" scenarios="1" selectLockedCells="1" selectUnlockedCells="1"/>
  <phoneticPr fontId="3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19050</xdr:rowOff>
              </from>
              <to>
                <xdr:col>8</xdr:col>
                <xdr:colOff>266700</xdr:colOff>
                <xdr:row>38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0"/>
  </sheetPr>
  <dimension ref="A1:X26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2" sqref="B2"/>
    </sheetView>
  </sheetViews>
  <sheetFormatPr defaultColWidth="9" defaultRowHeight="15" x14ac:dyDescent="0.2"/>
  <cols>
    <col min="1" max="1" width="10.875" style="69" customWidth="1"/>
    <col min="2" max="2" width="31.875" style="69" customWidth="1"/>
    <col min="3" max="24" width="20.875" style="69" customWidth="1"/>
    <col min="25" max="16384" width="9" style="69"/>
  </cols>
  <sheetData>
    <row r="1" spans="1:24" s="57" customFormat="1" ht="31.5" customHeight="1" x14ac:dyDescent="0.2">
      <c r="A1" s="120" t="s">
        <v>56</v>
      </c>
      <c r="B1" s="121"/>
      <c r="C1" s="51"/>
      <c r="D1" s="51"/>
      <c r="E1" s="51"/>
      <c r="F1" s="51"/>
    </row>
    <row r="2" spans="1:24" s="1" customFormat="1" ht="15.75" x14ac:dyDescent="0.2">
      <c r="A2" s="70" t="s">
        <v>61</v>
      </c>
      <c r="B2" s="54" t="str">
        <f>IF('Administrative Requirements'!B2=0, " ",'Administrative Requirements'!B2)</f>
        <v>&lt;Enter RFX # here&gt;</v>
      </c>
      <c r="F2" s="51"/>
    </row>
    <row r="3" spans="1:24" s="1" customFormat="1" ht="31.5" x14ac:dyDescent="0.2">
      <c r="A3" s="70" t="s">
        <v>62</v>
      </c>
      <c r="B3" s="54" t="str">
        <f>IF('Administrative Requirements'!B3 = 0," ",'Administrative Requirements'!B3)</f>
        <v>&lt;Enter RFX Name here&gt;</v>
      </c>
      <c r="C3" s="52"/>
      <c r="D3" s="52"/>
      <c r="E3" s="52"/>
      <c r="F3" s="51"/>
    </row>
    <row r="4" spans="1:24" s="1" customFormat="1" ht="31.5" x14ac:dyDescent="0.2">
      <c r="A4" s="70" t="s">
        <v>0</v>
      </c>
      <c r="B4" s="54" t="str">
        <f>IF('Administrative Requirements'!B4=0, " ",'Administrative Requirements'!B4)</f>
        <v>&lt;Enter Issuing Officer's name here&gt;</v>
      </c>
      <c r="C4" s="52"/>
      <c r="D4" s="2"/>
      <c r="E4" s="3"/>
      <c r="F4" s="3"/>
    </row>
    <row r="5" spans="1:24" s="1" customFormat="1" ht="31.5" x14ac:dyDescent="0.2">
      <c r="A5" s="70" t="s">
        <v>10</v>
      </c>
      <c r="B5" s="54" t="str">
        <f>IF('Administrative Requirements'!B5=0, " ",'Administrative Requirements'!B5)</f>
        <v>&lt;Enter name of reviewer here&gt;</v>
      </c>
      <c r="C5" s="52"/>
      <c r="E5" s="3"/>
      <c r="F5" s="3"/>
    </row>
    <row r="6" spans="1:24" s="1" customFormat="1" ht="15.75" x14ac:dyDescent="0.2">
      <c r="A6" s="70" t="s">
        <v>11</v>
      </c>
      <c r="B6" s="95" t="str">
        <f>IF('Administrative Requirements'!B6 = 0, " ",'Administrative Requirements'!B6)</f>
        <v>&lt;Enter date of review here&gt;</v>
      </c>
      <c r="C6" s="52"/>
      <c r="D6" s="53"/>
      <c r="E6" s="3"/>
      <c r="F6" s="3"/>
    </row>
    <row r="7" spans="1:24" s="57" customFormat="1" x14ac:dyDescent="0.2">
      <c r="A7" s="122"/>
      <c r="B7" s="122"/>
    </row>
    <row r="8" spans="1:24" s="59" customFormat="1" x14ac:dyDescent="0.2">
      <c r="A8" s="58"/>
      <c r="B8" s="58"/>
      <c r="C8" s="7" t="str">
        <f>'Administrative Requirements'!C8</f>
        <v>Offeror Name</v>
      </c>
      <c r="D8" s="7" t="str">
        <f>'Administrative Requirements'!D8</f>
        <v>Offeror Name</v>
      </c>
      <c r="E8" s="7" t="str">
        <f>'Administrative Requirements'!E8</f>
        <v>Offeror Name</v>
      </c>
      <c r="F8" s="7" t="str">
        <f>'Administrative Requirements'!F8</f>
        <v>Offeror Name</v>
      </c>
      <c r="G8" s="7" t="str">
        <f>'Administrative Requirements'!G8</f>
        <v>Offeror Name</v>
      </c>
      <c r="H8" s="7" t="str">
        <f>'Administrative Requirements'!H8</f>
        <v>Offeror Name</v>
      </c>
      <c r="I8" s="7" t="str">
        <f>'Administrative Requirements'!I8</f>
        <v>Offeror Name</v>
      </c>
      <c r="J8" s="7" t="str">
        <f>'Administrative Requirements'!J8</f>
        <v>Offeror Name</v>
      </c>
      <c r="K8" s="7" t="str">
        <f>'Administrative Requirements'!K8</f>
        <v>Offeror Name</v>
      </c>
      <c r="L8" s="7" t="str">
        <f>'Administrative Requirements'!L8</f>
        <v>Offeror Name</v>
      </c>
      <c r="M8" s="7" t="str">
        <f>'Administrative Requirements'!M8</f>
        <v>Offeror Name</v>
      </c>
      <c r="N8" s="7" t="str">
        <f>'Administrative Requirements'!N8</f>
        <v>Offeror Name</v>
      </c>
      <c r="O8" s="7" t="str">
        <f>'Administrative Requirements'!O8</f>
        <v>Offeror Name</v>
      </c>
      <c r="P8" s="7" t="str">
        <f>'Administrative Requirements'!P8</f>
        <v>Offeror Name</v>
      </c>
      <c r="Q8" s="7" t="str">
        <f>'Administrative Requirements'!Q8</f>
        <v>Offeror Name</v>
      </c>
      <c r="R8" s="7" t="str">
        <f>'Administrative Requirements'!R8</f>
        <v>Offeror Name</v>
      </c>
      <c r="S8" s="7" t="str">
        <f>'Administrative Requirements'!S8</f>
        <v>Offeror Name</v>
      </c>
      <c r="T8" s="7" t="str">
        <f>'Administrative Requirements'!T8</f>
        <v>Offeror Name</v>
      </c>
      <c r="U8" s="7" t="str">
        <f>'Administrative Requirements'!U8</f>
        <v>Offeror Name</v>
      </c>
      <c r="V8" s="7" t="str">
        <f>'Administrative Requirements'!V8</f>
        <v>Offeror Name</v>
      </c>
      <c r="W8" s="7" t="str">
        <f>'Administrative Requirements'!W8</f>
        <v>Offeror Name</v>
      </c>
      <c r="X8" s="7" t="str">
        <f>'Administrative Requirements'!X8</f>
        <v>Offeror Name</v>
      </c>
    </row>
    <row r="9" spans="1:24" s="46" customFormat="1" ht="33.75" customHeight="1" x14ac:dyDescent="0.2">
      <c r="A9" s="44"/>
      <c r="B9" s="45"/>
      <c r="C9" s="94" t="str">
        <f>'Administrative Requirements'!C9:C11</f>
        <v>&lt;Enter offeror name here&gt;</v>
      </c>
      <c r="D9" s="94" t="str">
        <f>'Administrative Requirements'!D9:D11</f>
        <v>&lt;Enter offeror name here&gt;</v>
      </c>
      <c r="E9" s="94" t="str">
        <f>'Administrative Requirements'!E9:E11</f>
        <v>&lt;Enter offeror name here&gt;</v>
      </c>
      <c r="F9" s="94" t="str">
        <f>'Administrative Requirements'!F9:F11</f>
        <v>&lt;Enter offeror name here&gt;</v>
      </c>
      <c r="G9" s="94" t="str">
        <f>'Administrative Requirements'!G9:G11</f>
        <v>&lt;Enter offeror name here&gt;</v>
      </c>
      <c r="H9" s="94" t="str">
        <f>'Administrative Requirements'!H9:H11</f>
        <v>&lt;Enter offeror name here&gt;</v>
      </c>
      <c r="I9" s="94" t="str">
        <f>'Administrative Requirements'!I9:I11</f>
        <v>&lt;Enter offeror name here&gt;</v>
      </c>
      <c r="J9" s="94" t="str">
        <f>'Administrative Requirements'!J9:J11</f>
        <v>&lt;Enter offeror name here&gt;</v>
      </c>
      <c r="K9" s="94" t="str">
        <f>'Administrative Requirements'!K9:K11</f>
        <v>&lt;Enter offeror name here&gt;</v>
      </c>
      <c r="L9" s="94" t="str">
        <f>'Administrative Requirements'!L9:L11</f>
        <v>&lt;Enter offeror name here&gt;</v>
      </c>
      <c r="M9" s="94" t="str">
        <f>'Administrative Requirements'!M9:M11</f>
        <v>&lt;Enter offeror name here&gt;</v>
      </c>
      <c r="N9" s="94" t="str">
        <f>'Administrative Requirements'!N9:N11</f>
        <v>&lt;Enter offeror name here&gt;</v>
      </c>
      <c r="O9" s="94" t="str">
        <f>'Administrative Requirements'!O9:O11</f>
        <v>&lt;Enter offeror name here&gt;</v>
      </c>
      <c r="P9" s="94" t="str">
        <f>'Administrative Requirements'!P9:P11</f>
        <v>&lt;Enter offeror name here&gt;</v>
      </c>
      <c r="Q9" s="94" t="str">
        <f>'Administrative Requirements'!Q9:Q11</f>
        <v>&lt;Enter offeror name here&gt;</v>
      </c>
      <c r="R9" s="94" t="str">
        <f>'Administrative Requirements'!R9:R11</f>
        <v>&lt;Enter offeror name here&gt;</v>
      </c>
      <c r="S9" s="94" t="str">
        <f>'Administrative Requirements'!S9:S11</f>
        <v>&lt;Enter offeror name here&gt;</v>
      </c>
      <c r="T9" s="94" t="str">
        <f>'Administrative Requirements'!T9:T11</f>
        <v>&lt;Enter offeror name here&gt;</v>
      </c>
      <c r="U9" s="94" t="str">
        <f>'Administrative Requirements'!U9:U11</f>
        <v>&lt;Enter offeror name here&gt;</v>
      </c>
      <c r="V9" s="94" t="str">
        <f>'Administrative Requirements'!V9:V11</f>
        <v>&lt;Enter offeror name here&gt;</v>
      </c>
      <c r="W9" s="94" t="str">
        <f>'Administrative Requirements'!W9:W11</f>
        <v>&lt;Enter offeror name here&gt;</v>
      </c>
      <c r="X9" s="94" t="str">
        <f>'Administrative Requirements'!X9:X11</f>
        <v>&lt;Enter offeror name here&gt;</v>
      </c>
    </row>
    <row r="10" spans="1:24" s="16" customFormat="1" ht="15" hidden="1" customHeight="1" x14ac:dyDescent="0.2">
      <c r="B10" s="39" t="s">
        <v>6</v>
      </c>
      <c r="C10" s="40">
        <f t="shared" ref="C10:L10" si="0">COUNTIF(C$16:C$26, "=Conditional")</f>
        <v>0</v>
      </c>
      <c r="D10" s="40">
        <f t="shared" si="0"/>
        <v>0</v>
      </c>
      <c r="E10" s="40">
        <f t="shared" si="0"/>
        <v>0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  <c r="K10" s="40">
        <f t="shared" si="0"/>
        <v>0</v>
      </c>
      <c r="L10" s="40">
        <f t="shared" si="0"/>
        <v>0</v>
      </c>
      <c r="M10" s="40">
        <f t="shared" ref="M10:X10" si="1">COUNTIF(M$16:M$24, "=Conditional")</f>
        <v>0</v>
      </c>
      <c r="N10" s="40">
        <f t="shared" si="1"/>
        <v>0</v>
      </c>
      <c r="O10" s="40">
        <f t="shared" si="1"/>
        <v>0</v>
      </c>
      <c r="P10" s="40">
        <f t="shared" si="1"/>
        <v>0</v>
      </c>
      <c r="Q10" s="40">
        <f t="shared" si="1"/>
        <v>0</v>
      </c>
      <c r="R10" s="40">
        <f t="shared" si="1"/>
        <v>0</v>
      </c>
      <c r="S10" s="40">
        <f t="shared" si="1"/>
        <v>0</v>
      </c>
      <c r="T10" s="40">
        <f t="shared" si="1"/>
        <v>0</v>
      </c>
      <c r="U10" s="40">
        <f t="shared" si="1"/>
        <v>0</v>
      </c>
      <c r="V10" s="40">
        <f t="shared" si="1"/>
        <v>0</v>
      </c>
      <c r="W10" s="40">
        <f t="shared" si="1"/>
        <v>0</v>
      </c>
      <c r="X10" s="40">
        <f t="shared" si="1"/>
        <v>0</v>
      </c>
    </row>
    <row r="11" spans="1:24" s="16" customFormat="1" ht="24" hidden="1" customHeight="1" x14ac:dyDescent="0.2">
      <c r="B11" s="39" t="s">
        <v>7</v>
      </c>
      <c r="C11" s="40">
        <f t="shared" ref="C11:L11" si="2">COUNTIF(C$16:C$26, "=Fail")</f>
        <v>0</v>
      </c>
      <c r="D11" s="40">
        <f t="shared" si="2"/>
        <v>0</v>
      </c>
      <c r="E11" s="40">
        <f t="shared" si="2"/>
        <v>0</v>
      </c>
      <c r="F11" s="40">
        <f t="shared" si="2"/>
        <v>0</v>
      </c>
      <c r="G11" s="40">
        <f t="shared" si="2"/>
        <v>0</v>
      </c>
      <c r="H11" s="40">
        <f t="shared" si="2"/>
        <v>0</v>
      </c>
      <c r="I11" s="40">
        <f t="shared" si="2"/>
        <v>0</v>
      </c>
      <c r="J11" s="40">
        <f t="shared" si="2"/>
        <v>0</v>
      </c>
      <c r="K11" s="40">
        <f t="shared" si="2"/>
        <v>0</v>
      </c>
      <c r="L11" s="40">
        <f t="shared" si="2"/>
        <v>0</v>
      </c>
      <c r="M11" s="40">
        <f t="shared" ref="M11:X11" si="3">COUNTIF(M$16:M$24, "=Fail")</f>
        <v>0</v>
      </c>
      <c r="N11" s="40">
        <f t="shared" si="3"/>
        <v>0</v>
      </c>
      <c r="O11" s="40">
        <f t="shared" si="3"/>
        <v>0</v>
      </c>
      <c r="P11" s="40">
        <f t="shared" si="3"/>
        <v>0</v>
      </c>
      <c r="Q11" s="40">
        <f t="shared" si="3"/>
        <v>0</v>
      </c>
      <c r="R11" s="40">
        <f t="shared" si="3"/>
        <v>0</v>
      </c>
      <c r="S11" s="40">
        <f t="shared" si="3"/>
        <v>0</v>
      </c>
      <c r="T11" s="40">
        <f t="shared" si="3"/>
        <v>0</v>
      </c>
      <c r="U11" s="40">
        <f t="shared" si="3"/>
        <v>0</v>
      </c>
      <c r="V11" s="40">
        <f t="shared" si="3"/>
        <v>0</v>
      </c>
      <c r="W11" s="40">
        <f t="shared" si="3"/>
        <v>0</v>
      </c>
      <c r="X11" s="40">
        <f t="shared" si="3"/>
        <v>0</v>
      </c>
    </row>
    <row r="12" spans="1:24" s="16" customFormat="1" ht="9" customHeight="1" thickBot="1" x14ac:dyDescent="0.25">
      <c r="B12" s="39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s="60" customFormat="1" ht="17.25" thickTop="1" thickBot="1" x14ac:dyDescent="0.3">
      <c r="B13" s="41" t="s">
        <v>17</v>
      </c>
      <c r="C13" s="61" t="str">
        <f t="shared" ref="C13:N13" si="4">IF(C11&gt;0, "Fail", IF(C10&gt;0, "Conditional", "Pass"))</f>
        <v>Pass</v>
      </c>
      <c r="D13" s="61" t="str">
        <f t="shared" si="4"/>
        <v>Pass</v>
      </c>
      <c r="E13" s="61" t="str">
        <f t="shared" si="4"/>
        <v>Pass</v>
      </c>
      <c r="F13" s="61" t="str">
        <f t="shared" si="4"/>
        <v>Pass</v>
      </c>
      <c r="G13" s="61" t="str">
        <f t="shared" si="4"/>
        <v>Pass</v>
      </c>
      <c r="H13" s="61" t="str">
        <f t="shared" si="4"/>
        <v>Pass</v>
      </c>
      <c r="I13" s="61" t="str">
        <f t="shared" si="4"/>
        <v>Pass</v>
      </c>
      <c r="J13" s="61" t="str">
        <f t="shared" si="4"/>
        <v>Pass</v>
      </c>
      <c r="K13" s="61" t="str">
        <f t="shared" si="4"/>
        <v>Pass</v>
      </c>
      <c r="L13" s="61" t="str">
        <f t="shared" si="4"/>
        <v>Pass</v>
      </c>
      <c r="M13" s="61" t="str">
        <f t="shared" si="4"/>
        <v>Pass</v>
      </c>
      <c r="N13" s="61" t="str">
        <f t="shared" si="4"/>
        <v>Pass</v>
      </c>
      <c r="O13" s="61" t="str">
        <f t="shared" ref="O13:V13" si="5">IF(O11&gt;0, "Fail", IF(O10&gt;0, "Conditional", "Pass"))</f>
        <v>Pass</v>
      </c>
      <c r="P13" s="61" t="str">
        <f t="shared" si="5"/>
        <v>Pass</v>
      </c>
      <c r="Q13" s="61" t="str">
        <f t="shared" si="5"/>
        <v>Pass</v>
      </c>
      <c r="R13" s="61" t="str">
        <f t="shared" si="5"/>
        <v>Pass</v>
      </c>
      <c r="S13" s="61" t="str">
        <f t="shared" si="5"/>
        <v>Pass</v>
      </c>
      <c r="T13" s="61" t="str">
        <f t="shared" si="5"/>
        <v>Pass</v>
      </c>
      <c r="U13" s="61" t="str">
        <f t="shared" si="5"/>
        <v>Pass</v>
      </c>
      <c r="V13" s="61" t="str">
        <f t="shared" si="5"/>
        <v>Pass</v>
      </c>
      <c r="W13" s="61" t="str">
        <f t="shared" ref="W13:X13" si="6">IF(W11&gt;0, "Fail", IF(W10&gt;0, "Conditional", "Pass"))</f>
        <v>Pass</v>
      </c>
      <c r="X13" s="61" t="str">
        <f t="shared" si="6"/>
        <v>Pass</v>
      </c>
    </row>
    <row r="14" spans="1:24" s="60" customFormat="1" ht="9" customHeight="1" thickTop="1" x14ac:dyDescent="0.25">
      <c r="B14" s="9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1:24" s="60" customFormat="1" ht="15.75" x14ac:dyDescent="0.25">
      <c r="B15" s="90" t="s">
        <v>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s="60" customFormat="1" ht="15.75" x14ac:dyDescent="0.25">
      <c r="B16" s="64" t="s">
        <v>4</v>
      </c>
      <c r="C16" s="63" t="str">
        <f>'Administrative Requirements'!C$16</f>
        <v>Pass</v>
      </c>
      <c r="D16" s="63" t="str">
        <f>'Administrative Requirements'!D$16</f>
        <v>Pass</v>
      </c>
      <c r="E16" s="63" t="str">
        <f>'Administrative Requirements'!E$16</f>
        <v>Pass</v>
      </c>
      <c r="F16" s="63" t="str">
        <f>'Administrative Requirements'!F$16</f>
        <v>Pass</v>
      </c>
      <c r="G16" s="63" t="str">
        <f>'Administrative Requirements'!G$16</f>
        <v>Pass</v>
      </c>
      <c r="H16" s="63" t="str">
        <f>'Administrative Requirements'!H$16</f>
        <v>Pass</v>
      </c>
      <c r="I16" s="63" t="str">
        <f>'Administrative Requirements'!I$16</f>
        <v>Pass</v>
      </c>
      <c r="J16" s="63" t="str">
        <f>'Administrative Requirements'!J$16</f>
        <v>Pass</v>
      </c>
      <c r="K16" s="63" t="str">
        <f>'Administrative Requirements'!K$16</f>
        <v>Pass</v>
      </c>
      <c r="L16" s="63" t="str">
        <f>'Administrative Requirements'!L$16</f>
        <v>Pass</v>
      </c>
      <c r="M16" s="63" t="str">
        <f>'Administrative Requirements'!M$16</f>
        <v>Pass</v>
      </c>
      <c r="N16" s="63" t="str">
        <f>'Administrative Requirements'!N$16</f>
        <v>Pass</v>
      </c>
      <c r="O16" s="63" t="str">
        <f>'Administrative Requirements'!O$16</f>
        <v>Pass</v>
      </c>
      <c r="P16" s="63" t="str">
        <f>'Administrative Requirements'!P$16</f>
        <v>Pass</v>
      </c>
      <c r="Q16" s="63" t="str">
        <f>'Administrative Requirements'!Q$16</f>
        <v>Pass</v>
      </c>
      <c r="R16" s="63" t="str">
        <f>'Administrative Requirements'!R$16</f>
        <v>Pass</v>
      </c>
      <c r="S16" s="63" t="str">
        <f>'Administrative Requirements'!S$16</f>
        <v>Pass</v>
      </c>
      <c r="T16" s="63" t="str">
        <f>'Administrative Requirements'!T$16</f>
        <v>Pass</v>
      </c>
      <c r="U16" s="63" t="str">
        <f>'Administrative Requirements'!U$16</f>
        <v>Pass</v>
      </c>
      <c r="V16" s="63" t="str">
        <f>'Administrative Requirements'!V$16</f>
        <v>Pass</v>
      </c>
      <c r="W16" s="63" t="str">
        <f>'Administrative Requirements'!W$16</f>
        <v>Pass</v>
      </c>
      <c r="X16" s="63" t="str">
        <f>'Administrative Requirements'!X$16</f>
        <v>Pass</v>
      </c>
    </row>
    <row r="17" spans="1:24" s="60" customFormat="1" ht="15.75" x14ac:dyDescent="0.25">
      <c r="B17" s="64" t="s">
        <v>33</v>
      </c>
      <c r="C17" s="63" t="str">
        <f>'Administrative Requirements'!C$40</f>
        <v>Pass</v>
      </c>
      <c r="D17" s="63" t="str">
        <f>'Administrative Requirements'!D$40</f>
        <v>Pass</v>
      </c>
      <c r="E17" s="63" t="str">
        <f>'Administrative Requirements'!E$40</f>
        <v>Pass</v>
      </c>
      <c r="F17" s="63" t="str">
        <f>'Administrative Requirements'!F$40</f>
        <v>Pass</v>
      </c>
      <c r="G17" s="63" t="str">
        <f>'Administrative Requirements'!G$40</f>
        <v>Pass</v>
      </c>
      <c r="H17" s="63" t="str">
        <f>'Administrative Requirements'!H$40</f>
        <v>Pass</v>
      </c>
      <c r="I17" s="63" t="str">
        <f>'Administrative Requirements'!I$40</f>
        <v>Pass</v>
      </c>
      <c r="J17" s="63" t="str">
        <f>'Administrative Requirements'!J$40</f>
        <v>Pass</v>
      </c>
      <c r="K17" s="63" t="str">
        <f>'Administrative Requirements'!K$40</f>
        <v>Pass</v>
      </c>
      <c r="L17" s="63" t="str">
        <f>'Administrative Requirements'!L$40</f>
        <v>Pass</v>
      </c>
      <c r="M17" s="63" t="str">
        <f>'Administrative Requirements'!M$40</f>
        <v>Pass</v>
      </c>
      <c r="N17" s="63" t="str">
        <f>'Administrative Requirements'!N$40</f>
        <v>Pass</v>
      </c>
      <c r="O17" s="63" t="str">
        <f>'Administrative Requirements'!O$40</f>
        <v>Pass</v>
      </c>
      <c r="P17" s="63" t="str">
        <f>'Administrative Requirements'!P$40</f>
        <v>Pass</v>
      </c>
      <c r="Q17" s="63" t="str">
        <f>'Administrative Requirements'!Q$40</f>
        <v>Pass</v>
      </c>
      <c r="R17" s="63" t="str">
        <f>'Administrative Requirements'!R$40</f>
        <v>Pass</v>
      </c>
      <c r="S17" s="63" t="str">
        <f>'Administrative Requirements'!S$40</f>
        <v>Pass</v>
      </c>
      <c r="T17" s="63" t="str">
        <f>'Administrative Requirements'!T$40</f>
        <v>Pass</v>
      </c>
      <c r="U17" s="63" t="str">
        <f>'Administrative Requirements'!U$40</f>
        <v>Pass</v>
      </c>
      <c r="V17" s="63" t="str">
        <f>'Administrative Requirements'!V$40</f>
        <v>Pass</v>
      </c>
      <c r="W17" s="63" t="str">
        <f>'Administrative Requirements'!W$40</f>
        <v>Pass</v>
      </c>
      <c r="X17" s="63" t="str">
        <f>'Administrative Requirements'!X$40</f>
        <v>Pass</v>
      </c>
    </row>
    <row r="18" spans="1:24" s="60" customFormat="1" ht="15.75" x14ac:dyDescent="0.25">
      <c r="A18" s="65"/>
      <c r="B18" s="64" t="s">
        <v>5</v>
      </c>
      <c r="C18" s="63" t="str">
        <f>'Administrative Requirements'!C$57</f>
        <v>Pass</v>
      </c>
      <c r="D18" s="63" t="str">
        <f>'Administrative Requirements'!D$57</f>
        <v>Pass</v>
      </c>
      <c r="E18" s="63" t="str">
        <f>'Administrative Requirements'!E$57</f>
        <v>Pass</v>
      </c>
      <c r="F18" s="63" t="str">
        <f>'Administrative Requirements'!F$57</f>
        <v>Pass</v>
      </c>
      <c r="G18" s="63" t="str">
        <f>'Administrative Requirements'!G$57</f>
        <v>Pass</v>
      </c>
      <c r="H18" s="63" t="str">
        <f>'Administrative Requirements'!H$57</f>
        <v>Pass</v>
      </c>
      <c r="I18" s="63" t="str">
        <f>'Administrative Requirements'!I$57</f>
        <v>Pass</v>
      </c>
      <c r="J18" s="63" t="str">
        <f>'Administrative Requirements'!J$57</f>
        <v>Pass</v>
      </c>
      <c r="K18" s="63" t="str">
        <f>'Administrative Requirements'!K$57</f>
        <v>Pass</v>
      </c>
      <c r="L18" s="63" t="str">
        <f>'Administrative Requirements'!L$57</f>
        <v>Pass</v>
      </c>
      <c r="M18" s="63" t="str">
        <f>'Administrative Requirements'!M$57</f>
        <v>Pass</v>
      </c>
      <c r="N18" s="63" t="str">
        <f>'Administrative Requirements'!N$57</f>
        <v>Pass</v>
      </c>
      <c r="O18" s="63" t="str">
        <f>'Administrative Requirements'!O$57</f>
        <v>Pass</v>
      </c>
      <c r="P18" s="63" t="str">
        <f>'Administrative Requirements'!P$57</f>
        <v>Pass</v>
      </c>
      <c r="Q18" s="63" t="str">
        <f>'Administrative Requirements'!Q$57</f>
        <v>Pass</v>
      </c>
      <c r="R18" s="63" t="str">
        <f>'Administrative Requirements'!R$57</f>
        <v>Pass</v>
      </c>
      <c r="S18" s="63" t="str">
        <f>'Administrative Requirements'!S$57</f>
        <v>Pass</v>
      </c>
      <c r="T18" s="63" t="str">
        <f>'Administrative Requirements'!T$57</f>
        <v>Pass</v>
      </c>
      <c r="U18" s="63" t="str">
        <f>'Administrative Requirements'!U$57</f>
        <v>Pass</v>
      </c>
      <c r="V18" s="63" t="str">
        <f>'Administrative Requirements'!V$57</f>
        <v>Pass</v>
      </c>
      <c r="W18" s="63" t="str">
        <f>'Administrative Requirements'!W$57</f>
        <v>Pass</v>
      </c>
      <c r="X18" s="63" t="str">
        <f>'Administrative Requirements'!X$57</f>
        <v>Pass</v>
      </c>
    </row>
    <row r="19" spans="1:24" s="66" customFormat="1" ht="15.75" x14ac:dyDescent="0.25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</row>
    <row r="20" spans="1:24" s="66" customFormat="1" ht="15.75" x14ac:dyDescent="0.25">
      <c r="B20" s="90" t="s">
        <v>38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spans="1:24" s="60" customFormat="1" ht="15.75" x14ac:dyDescent="0.25">
      <c r="B21" s="64" t="s">
        <v>15</v>
      </c>
      <c r="C21" s="63" t="str">
        <f>'Mandatory, Additional, Optional'!C$15</f>
        <v>Pass</v>
      </c>
      <c r="D21" s="63" t="str">
        <f>'Mandatory, Additional, Optional'!D$15</f>
        <v>Pass</v>
      </c>
      <c r="E21" s="63" t="str">
        <f>'Mandatory, Additional, Optional'!E$15</f>
        <v>Pass</v>
      </c>
      <c r="F21" s="63" t="str">
        <f>'Mandatory, Additional, Optional'!F$15</f>
        <v>Pass</v>
      </c>
      <c r="G21" s="63" t="str">
        <f>'Mandatory, Additional, Optional'!G$15</f>
        <v>Pass</v>
      </c>
      <c r="H21" s="63" t="str">
        <f>'Mandatory, Additional, Optional'!H$15</f>
        <v>Pass</v>
      </c>
      <c r="I21" s="63" t="str">
        <f>'Mandatory, Additional, Optional'!I$15</f>
        <v>Pass</v>
      </c>
      <c r="J21" s="63" t="str">
        <f>'Mandatory, Additional, Optional'!J$15</f>
        <v>Pass</v>
      </c>
      <c r="K21" s="63" t="str">
        <f>'Mandatory, Additional, Optional'!K$15</f>
        <v>Pass</v>
      </c>
      <c r="L21" s="63" t="str">
        <f>'Mandatory, Additional, Optional'!L$15</f>
        <v>Pass</v>
      </c>
      <c r="M21" s="63" t="str">
        <f>'Mandatory, Additional, Optional'!M$15</f>
        <v>Pass</v>
      </c>
      <c r="N21" s="63" t="str">
        <f>'Mandatory, Additional, Optional'!N$15</f>
        <v>Pass</v>
      </c>
      <c r="O21" s="63" t="str">
        <f>'Mandatory, Additional, Optional'!O$15</f>
        <v>Pass</v>
      </c>
      <c r="P21" s="63" t="str">
        <f>'Mandatory, Additional, Optional'!P$15</f>
        <v>Pass</v>
      </c>
      <c r="Q21" s="63" t="str">
        <f>'Mandatory, Additional, Optional'!Q$15</f>
        <v>Pass</v>
      </c>
      <c r="R21" s="63" t="str">
        <f>'Mandatory, Additional, Optional'!R$15</f>
        <v>Pass</v>
      </c>
      <c r="S21" s="63" t="str">
        <f>'Mandatory, Additional, Optional'!S$15</f>
        <v>Pass</v>
      </c>
      <c r="T21" s="63" t="str">
        <f>'Mandatory, Additional, Optional'!T$15</f>
        <v>Pass</v>
      </c>
      <c r="U21" s="63" t="str">
        <f>'Mandatory, Additional, Optional'!U$15</f>
        <v>Pass</v>
      </c>
      <c r="V21" s="63" t="str">
        <f>'Mandatory, Additional, Optional'!V$15</f>
        <v>Pass</v>
      </c>
      <c r="W21" s="63" t="str">
        <f>'Mandatory, Additional, Optional'!W$15</f>
        <v>Pass</v>
      </c>
      <c r="X21" s="63" t="str">
        <f>'Mandatory, Additional, Optional'!X$15</f>
        <v>Pass</v>
      </c>
    </row>
    <row r="22" spans="1:24" s="60" customFormat="1" ht="15.75" x14ac:dyDescent="0.25">
      <c r="B22" s="64" t="s">
        <v>14</v>
      </c>
      <c r="C22" s="63" t="str">
        <f>'Mandatory, Additional, Optional'!C$37</f>
        <v>Pass</v>
      </c>
      <c r="D22" s="63" t="str">
        <f>'Mandatory, Additional, Optional'!D$37</f>
        <v>Pass</v>
      </c>
      <c r="E22" s="63" t="str">
        <f>'Mandatory, Additional, Optional'!E$37</f>
        <v>Pass</v>
      </c>
      <c r="F22" s="63" t="str">
        <f>'Mandatory, Additional, Optional'!F$37</f>
        <v>Pass</v>
      </c>
      <c r="G22" s="63" t="str">
        <f>'Mandatory, Additional, Optional'!G$37</f>
        <v>Pass</v>
      </c>
      <c r="H22" s="63" t="str">
        <f>'Mandatory, Additional, Optional'!H$37</f>
        <v>Pass</v>
      </c>
      <c r="I22" s="63" t="str">
        <f>'Mandatory, Additional, Optional'!I$37</f>
        <v>Pass</v>
      </c>
      <c r="J22" s="63" t="str">
        <f>'Mandatory, Additional, Optional'!J$37</f>
        <v>Pass</v>
      </c>
      <c r="K22" s="63" t="str">
        <f>'Mandatory, Additional, Optional'!K$37</f>
        <v>Pass</v>
      </c>
      <c r="L22" s="63" t="str">
        <f>'Mandatory, Additional, Optional'!L$37</f>
        <v>Pass</v>
      </c>
      <c r="M22" s="63" t="str">
        <f>'Mandatory, Additional, Optional'!M$37</f>
        <v>Pass</v>
      </c>
      <c r="N22" s="63" t="str">
        <f>'Mandatory, Additional, Optional'!N$37</f>
        <v>Pass</v>
      </c>
      <c r="O22" s="63" t="str">
        <f>'Mandatory, Additional, Optional'!O$37</f>
        <v>Pass</v>
      </c>
      <c r="P22" s="63" t="str">
        <f>'Mandatory, Additional, Optional'!P$37</f>
        <v>Pass</v>
      </c>
      <c r="Q22" s="63" t="str">
        <f>'Mandatory, Additional, Optional'!Q$37</f>
        <v>Pass</v>
      </c>
      <c r="R22" s="63" t="str">
        <f>'Mandatory, Additional, Optional'!R$37</f>
        <v>Pass</v>
      </c>
      <c r="S22" s="63" t="str">
        <f>'Mandatory, Additional, Optional'!S$37</f>
        <v>Pass</v>
      </c>
      <c r="T22" s="63" t="str">
        <f>'Mandatory, Additional, Optional'!T$37</f>
        <v>Pass</v>
      </c>
      <c r="U22" s="63" t="str">
        <f>'Mandatory, Additional, Optional'!U$37</f>
        <v>Pass</v>
      </c>
      <c r="V22" s="63" t="str">
        <f>'Mandatory, Additional, Optional'!V$37</f>
        <v>Pass</v>
      </c>
      <c r="W22" s="63" t="str">
        <f>'Mandatory, Additional, Optional'!W$37</f>
        <v>Pass</v>
      </c>
      <c r="X22" s="63" t="str">
        <f>'Mandatory, Additional, Optional'!X$37</f>
        <v>Pass</v>
      </c>
    </row>
    <row r="23" spans="1:24" s="60" customFormat="1" ht="15.75" x14ac:dyDescent="0.25">
      <c r="B23" s="64" t="s">
        <v>16</v>
      </c>
      <c r="C23" s="63" t="str">
        <f>'Mandatory, Additional, Optional'!C$57</f>
        <v>Pass</v>
      </c>
      <c r="D23" s="63" t="str">
        <f>'Mandatory, Additional, Optional'!D$57</f>
        <v>Pass</v>
      </c>
      <c r="E23" s="63" t="str">
        <f>'Mandatory, Additional, Optional'!E$57</f>
        <v>Pass</v>
      </c>
      <c r="F23" s="63" t="str">
        <f>'Mandatory, Additional, Optional'!F$57</f>
        <v>Pass</v>
      </c>
      <c r="G23" s="63" t="str">
        <f>'Mandatory, Additional, Optional'!G$57</f>
        <v>Pass</v>
      </c>
      <c r="H23" s="63" t="str">
        <f>'Mandatory, Additional, Optional'!H$57</f>
        <v>Pass</v>
      </c>
      <c r="I23" s="63" t="str">
        <f>'Mandatory, Additional, Optional'!I$57</f>
        <v>Pass</v>
      </c>
      <c r="J23" s="63" t="str">
        <f>'Mandatory, Additional, Optional'!J$57</f>
        <v>Pass</v>
      </c>
      <c r="K23" s="63" t="str">
        <f>'Mandatory, Additional, Optional'!K$57</f>
        <v>Pass</v>
      </c>
      <c r="L23" s="63" t="str">
        <f>'Mandatory, Additional, Optional'!L$57</f>
        <v>Pass</v>
      </c>
      <c r="M23" s="63" t="str">
        <f>'Mandatory, Additional, Optional'!M$57</f>
        <v>Pass</v>
      </c>
      <c r="N23" s="63" t="str">
        <f>'Mandatory, Additional, Optional'!N$57</f>
        <v>Pass</v>
      </c>
      <c r="O23" s="63" t="str">
        <f>'Mandatory, Additional, Optional'!O$57</f>
        <v>Pass</v>
      </c>
      <c r="P23" s="63" t="str">
        <f>'Mandatory, Additional, Optional'!P$57</f>
        <v>Pass</v>
      </c>
      <c r="Q23" s="63" t="str">
        <f>'Mandatory, Additional, Optional'!Q$57</f>
        <v>Pass</v>
      </c>
      <c r="R23" s="63" t="str">
        <f>'Mandatory, Additional, Optional'!R$57</f>
        <v>Pass</v>
      </c>
      <c r="S23" s="63" t="str">
        <f>'Mandatory, Additional, Optional'!S$57</f>
        <v>Pass</v>
      </c>
      <c r="T23" s="63" t="str">
        <f>'Mandatory, Additional, Optional'!T$57</f>
        <v>Pass</v>
      </c>
      <c r="U23" s="63" t="str">
        <f>'Mandatory, Additional, Optional'!U$57</f>
        <v>Pass</v>
      </c>
      <c r="V23" s="63" t="str">
        <f>'Mandatory, Additional, Optional'!V$57</f>
        <v>Pass</v>
      </c>
      <c r="W23" s="63" t="str">
        <f>'Mandatory, Additional, Optional'!W$57</f>
        <v>Pass</v>
      </c>
      <c r="X23" s="63" t="str">
        <f>'Mandatory, Additional, Optional'!X$57</f>
        <v>Pass</v>
      </c>
    </row>
    <row r="24" spans="1:24" s="60" customFormat="1" ht="15.75" x14ac:dyDescent="0.25">
      <c r="B24" s="64" t="s">
        <v>34</v>
      </c>
      <c r="C24" s="92" t="str">
        <f>'Mandatory, Additional, Optional'!C$67</f>
        <v>Pass</v>
      </c>
      <c r="D24" s="92" t="str">
        <f>'Mandatory, Additional, Optional'!D$67</f>
        <v>Pass</v>
      </c>
      <c r="E24" s="92" t="str">
        <f>'Mandatory, Additional, Optional'!E$67</f>
        <v>Pass</v>
      </c>
      <c r="F24" s="92" t="str">
        <f>'Mandatory, Additional, Optional'!F$67</f>
        <v>Pass</v>
      </c>
      <c r="G24" s="92" t="str">
        <f>'Mandatory, Additional, Optional'!G$67</f>
        <v>Pass</v>
      </c>
      <c r="H24" s="92" t="str">
        <f>'Mandatory, Additional, Optional'!H$67</f>
        <v>Pass</v>
      </c>
      <c r="I24" s="92" t="str">
        <f>'Mandatory, Additional, Optional'!I$67</f>
        <v>Pass</v>
      </c>
      <c r="J24" s="92" t="str">
        <f>'Mandatory, Additional, Optional'!J$67</f>
        <v>Pass</v>
      </c>
      <c r="K24" s="92" t="str">
        <f>'Mandatory, Additional, Optional'!K$67</f>
        <v>Pass</v>
      </c>
      <c r="L24" s="92" t="str">
        <f>'Mandatory, Additional, Optional'!L$67</f>
        <v>Pass</v>
      </c>
      <c r="M24" s="92" t="str">
        <f>'Mandatory, Additional, Optional'!M$67</f>
        <v>Pass</v>
      </c>
      <c r="N24" s="92" t="str">
        <f>'Mandatory, Additional, Optional'!N$67</f>
        <v>Pass</v>
      </c>
      <c r="O24" s="92" t="str">
        <f>'Mandatory, Additional, Optional'!O$67</f>
        <v>Pass</v>
      </c>
      <c r="P24" s="92" t="str">
        <f>'Mandatory, Additional, Optional'!P$67</f>
        <v>Pass</v>
      </c>
      <c r="Q24" s="92" t="str">
        <f>'Mandatory, Additional, Optional'!Q$67</f>
        <v>Pass</v>
      </c>
      <c r="R24" s="92" t="str">
        <f>'Mandatory, Additional, Optional'!R$67</f>
        <v>Pass</v>
      </c>
      <c r="S24" s="92" t="str">
        <f>'Mandatory, Additional, Optional'!S$67</f>
        <v>Pass</v>
      </c>
      <c r="T24" s="92" t="str">
        <f>'Mandatory, Additional, Optional'!T$67</f>
        <v>Pass</v>
      </c>
      <c r="U24" s="92" t="str">
        <f>'Mandatory, Additional, Optional'!U$67</f>
        <v>Pass</v>
      </c>
      <c r="V24" s="92" t="str">
        <f>'Mandatory, Additional, Optional'!V$67</f>
        <v>Pass</v>
      </c>
      <c r="W24" s="92" t="str">
        <f>'Mandatory, Additional, Optional'!W$67</f>
        <v>Pass</v>
      </c>
      <c r="X24" s="92" t="str">
        <f>'Mandatory, Additional, Optional'!X$67</f>
        <v>Pass</v>
      </c>
    </row>
    <row r="25" spans="1:24" x14ac:dyDescent="0.2">
      <c r="A25" s="60"/>
      <c r="B25" s="93"/>
    </row>
    <row r="26" spans="1:24" ht="15.75" x14ac:dyDescent="0.25">
      <c r="A26" s="60"/>
      <c r="B26" s="90" t="s">
        <v>46</v>
      </c>
      <c r="C26" s="92" t="str">
        <f>Cost!C13</f>
        <v>Pass</v>
      </c>
      <c r="D26" s="63" t="str">
        <f>Cost!D13</f>
        <v>Pass</v>
      </c>
      <c r="E26" s="63" t="str">
        <f>Cost!E13</f>
        <v>Pass</v>
      </c>
      <c r="F26" s="63" t="str">
        <f>Cost!F13</f>
        <v>Pass</v>
      </c>
      <c r="G26" s="63" t="str">
        <f>Cost!G13</f>
        <v>Pass</v>
      </c>
      <c r="H26" s="63" t="str">
        <f>Cost!H13</f>
        <v>Pass</v>
      </c>
      <c r="I26" s="63" t="str">
        <f>Cost!I13</f>
        <v>Pass</v>
      </c>
      <c r="J26" s="63" t="str">
        <f>Cost!J13</f>
        <v>Pass</v>
      </c>
      <c r="K26" s="63" t="str">
        <f>Cost!K13</f>
        <v>Pass</v>
      </c>
      <c r="L26" s="63" t="str">
        <f>Cost!L13</f>
        <v>Pass</v>
      </c>
      <c r="M26" s="63" t="str">
        <f>Cost!M13</f>
        <v>Pass</v>
      </c>
      <c r="N26" s="63" t="str">
        <f>Cost!N13</f>
        <v>Pass</v>
      </c>
      <c r="O26" s="63" t="str">
        <f>Cost!O13</f>
        <v>Pass</v>
      </c>
      <c r="P26" s="63" t="str">
        <f>Cost!P13</f>
        <v>Pass</v>
      </c>
      <c r="Q26" s="63" t="str">
        <f>Cost!Q13</f>
        <v>Pass</v>
      </c>
      <c r="R26" s="63" t="str">
        <f>Cost!R13</f>
        <v>Pass</v>
      </c>
      <c r="S26" s="63" t="str">
        <f>Cost!S13</f>
        <v>Pass</v>
      </c>
      <c r="T26" s="63" t="str">
        <f>Cost!T13</f>
        <v>Pass</v>
      </c>
      <c r="U26" s="63" t="str">
        <f>Cost!U13</f>
        <v>Pass</v>
      </c>
      <c r="V26" s="63" t="str">
        <f>Cost!V13</f>
        <v>Pass</v>
      </c>
      <c r="W26" s="63" t="str">
        <f>Cost!W13</f>
        <v>Pass</v>
      </c>
      <c r="X26" s="63" t="str">
        <f>Cost!X13</f>
        <v>Pass</v>
      </c>
    </row>
  </sheetData>
  <sheetProtection algorithmName="SHA-512" hashValue="xowaaSB+emwK5FkfVUzqlbQpQwESabl6SQBLOZhA3dxmTSNG1DB8WXITu2EpxR6iRatal++/o/M6ox+Dn1dGGw==" saltValue="icSDrHQgW/2/lF+0Q61m9w==" spinCount="100000" sheet="1" selectLockedCells="1" selectUnlockedCells="1"/>
  <mergeCells count="2">
    <mergeCell ref="A1:B1"/>
    <mergeCell ref="A7:B7"/>
  </mergeCells>
  <phoneticPr fontId="3" type="noConversion"/>
  <conditionalFormatting sqref="C26:N26 C13:N24">
    <cfRule type="cellIs" dxfId="371" priority="22" stopIfTrue="1" operator="equal">
      <formula>"Fail"</formula>
    </cfRule>
    <cfRule type="cellIs" dxfId="370" priority="23" stopIfTrue="1" operator="equal">
      <formula>"Conditional"</formula>
    </cfRule>
    <cfRule type="cellIs" dxfId="369" priority="24" stopIfTrue="1" operator="equal">
      <formula>"Pass"</formula>
    </cfRule>
  </conditionalFormatting>
  <conditionalFormatting sqref="A9:N9 Y9:IV9">
    <cfRule type="cellIs" dxfId="368" priority="21" stopIfTrue="1" operator="equal">
      <formula>0</formula>
    </cfRule>
  </conditionalFormatting>
  <conditionalFormatting sqref="O26:V26 O13:V24">
    <cfRule type="cellIs" dxfId="367" priority="10" stopIfTrue="1" operator="equal">
      <formula>"Fail"</formula>
    </cfRule>
    <cfRule type="cellIs" dxfId="366" priority="11" stopIfTrue="1" operator="equal">
      <formula>"Conditional"</formula>
    </cfRule>
    <cfRule type="cellIs" dxfId="365" priority="12" stopIfTrue="1" operator="equal">
      <formula>"Pass"</formula>
    </cfRule>
  </conditionalFormatting>
  <conditionalFormatting sqref="O9:V9">
    <cfRule type="cellIs" dxfId="364" priority="9" stopIfTrue="1" operator="equal">
      <formula>0</formula>
    </cfRule>
  </conditionalFormatting>
  <conditionalFormatting sqref="W26 W13:W24">
    <cfRule type="cellIs" dxfId="363" priority="6" stopIfTrue="1" operator="equal">
      <formula>"Fail"</formula>
    </cfRule>
    <cfRule type="cellIs" dxfId="362" priority="7" stopIfTrue="1" operator="equal">
      <formula>"Conditional"</formula>
    </cfRule>
    <cfRule type="cellIs" dxfId="361" priority="8" stopIfTrue="1" operator="equal">
      <formula>"Pass"</formula>
    </cfRule>
  </conditionalFormatting>
  <conditionalFormatting sqref="W9">
    <cfRule type="cellIs" dxfId="360" priority="5" stopIfTrue="1" operator="equal">
      <formula>0</formula>
    </cfRule>
  </conditionalFormatting>
  <conditionalFormatting sqref="X26 X13:X24">
    <cfRule type="cellIs" dxfId="359" priority="2" stopIfTrue="1" operator="equal">
      <formula>"Fail"</formula>
    </cfRule>
    <cfRule type="cellIs" dxfId="358" priority="3" stopIfTrue="1" operator="equal">
      <formula>"Conditional"</formula>
    </cfRule>
    <cfRule type="cellIs" dxfId="357" priority="4" stopIfTrue="1" operator="equal">
      <formula>"Pass"</formula>
    </cfRule>
  </conditionalFormatting>
  <conditionalFormatting sqref="X9">
    <cfRule type="cellIs" dxfId="356" priority="1" stopIfTrue="1" operator="equal">
      <formula>0</formula>
    </cfRule>
  </conditionalFormatting>
  <pageMargins left="0.75" right="0.75" top="1" bottom="1" header="0.5" footer="0.5"/>
  <pageSetup orientation="landscape" r:id="rId1"/>
  <headerFooter alignWithMargins="0">
    <oddHeader>&amp;R&amp;G</oddHeader>
    <oddFooter>&amp;LAdministrative Review Summary&amp;CPage &amp;P of &amp;N&amp;RSPD-EP001
Rev. April 12, 2012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X80"/>
  <sheetViews>
    <sheetView zoomScaleNormal="100" workbookViewId="0">
      <pane xSplit="2" ySplit="14" topLeftCell="C40" activePane="bottomRight" state="frozen"/>
      <selection pane="topRight" activeCell="C1" sqref="C1"/>
      <selection pane="bottomLeft" activeCell="A15" sqref="A15"/>
      <selection pane="bottomRight" activeCell="E20" sqref="E20"/>
    </sheetView>
  </sheetViews>
  <sheetFormatPr defaultColWidth="9" defaultRowHeight="15" x14ac:dyDescent="0.2"/>
  <cols>
    <col min="1" max="1" width="10.625" style="32" customWidth="1"/>
    <col min="2" max="2" width="43.375" style="106" customWidth="1"/>
    <col min="3" max="24" width="20.625" style="106" customWidth="1"/>
    <col min="25" max="16384" width="9" style="105"/>
  </cols>
  <sheetData>
    <row r="1" spans="1:24" ht="15.75" x14ac:dyDescent="0.2">
      <c r="A1" s="125" t="str">
        <f>Summary!A1</f>
        <v>Administrative Review Requirements Summary Sheet</v>
      </c>
      <c r="B1" s="125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104" customFormat="1" ht="15.75" x14ac:dyDescent="0.2">
      <c r="A2" s="70" t="s">
        <v>61</v>
      </c>
      <c r="B2" s="103" t="s">
        <v>63</v>
      </c>
    </row>
    <row r="3" spans="1:24" s="104" customFormat="1" ht="31.5" x14ac:dyDescent="0.2">
      <c r="A3" s="70" t="s">
        <v>62</v>
      </c>
      <c r="B3" s="103" t="s">
        <v>64</v>
      </c>
    </row>
    <row r="4" spans="1:24" s="104" customFormat="1" ht="31.5" x14ac:dyDescent="0.2">
      <c r="A4" s="70" t="s">
        <v>0</v>
      </c>
      <c r="B4" s="103" t="s">
        <v>53</v>
      </c>
    </row>
    <row r="5" spans="1:24" ht="31.5" x14ac:dyDescent="0.2">
      <c r="A5" s="70" t="s">
        <v>10</v>
      </c>
      <c r="B5" s="103" t="s">
        <v>54</v>
      </c>
    </row>
    <row r="6" spans="1:24" ht="15.75" x14ac:dyDescent="0.2">
      <c r="A6" s="70" t="s">
        <v>11</v>
      </c>
      <c r="B6" s="103" t="s">
        <v>55</v>
      </c>
    </row>
    <row r="7" spans="1:24" x14ac:dyDescent="0.2">
      <c r="A7" s="126"/>
      <c r="B7" s="126"/>
    </row>
    <row r="8" spans="1:24" s="23" customFormat="1" x14ac:dyDescent="0.2">
      <c r="A8" s="133" t="s">
        <v>2</v>
      </c>
      <c r="B8" s="133"/>
      <c r="C8" s="107" t="s">
        <v>12</v>
      </c>
      <c r="D8" s="107" t="s">
        <v>12</v>
      </c>
      <c r="E8" s="119" t="s">
        <v>12</v>
      </c>
      <c r="F8" s="119" t="s">
        <v>12</v>
      </c>
      <c r="G8" s="119" t="s">
        <v>12</v>
      </c>
      <c r="H8" s="119" t="s">
        <v>12</v>
      </c>
      <c r="I8" s="119" t="s">
        <v>12</v>
      </c>
      <c r="J8" s="119" t="s">
        <v>12</v>
      </c>
      <c r="K8" s="119" t="s">
        <v>12</v>
      </c>
      <c r="L8" s="119" t="s">
        <v>12</v>
      </c>
      <c r="M8" s="119" t="s">
        <v>12</v>
      </c>
      <c r="N8" s="119" t="s">
        <v>12</v>
      </c>
      <c r="O8" s="119" t="s">
        <v>12</v>
      </c>
      <c r="P8" s="119" t="s">
        <v>12</v>
      </c>
      <c r="Q8" s="119" t="s">
        <v>12</v>
      </c>
      <c r="R8" s="119" t="s">
        <v>12</v>
      </c>
      <c r="S8" s="119" t="s">
        <v>12</v>
      </c>
      <c r="T8" s="119" t="s">
        <v>12</v>
      </c>
      <c r="U8" s="119" t="s">
        <v>12</v>
      </c>
      <c r="V8" s="119" t="s">
        <v>12</v>
      </c>
      <c r="W8" s="119" t="s">
        <v>12</v>
      </c>
      <c r="X8" s="119" t="s">
        <v>12</v>
      </c>
    </row>
    <row r="9" spans="1:24" s="108" customFormat="1" ht="15" customHeight="1" x14ac:dyDescent="0.2">
      <c r="A9" s="129" t="s">
        <v>9</v>
      </c>
      <c r="B9" s="129"/>
      <c r="C9" s="123" t="s">
        <v>52</v>
      </c>
      <c r="D9" s="124" t="s">
        <v>52</v>
      </c>
      <c r="E9" s="123" t="s">
        <v>52</v>
      </c>
      <c r="F9" s="124" t="s">
        <v>52</v>
      </c>
      <c r="G9" s="123" t="s">
        <v>52</v>
      </c>
      <c r="H9" s="124" t="s">
        <v>52</v>
      </c>
      <c r="I9" s="123" t="s">
        <v>52</v>
      </c>
      <c r="J9" s="124" t="s">
        <v>52</v>
      </c>
      <c r="K9" s="123" t="s">
        <v>52</v>
      </c>
      <c r="L9" s="124" t="s">
        <v>52</v>
      </c>
      <c r="M9" s="123" t="s">
        <v>52</v>
      </c>
      <c r="N9" s="124" t="s">
        <v>52</v>
      </c>
      <c r="O9" s="123" t="s">
        <v>52</v>
      </c>
      <c r="P9" s="124" t="s">
        <v>52</v>
      </c>
      <c r="Q9" s="123" t="s">
        <v>52</v>
      </c>
      <c r="R9" s="124" t="s">
        <v>52</v>
      </c>
      <c r="S9" s="123" t="s">
        <v>52</v>
      </c>
      <c r="T9" s="124" t="s">
        <v>52</v>
      </c>
      <c r="U9" s="123" t="s">
        <v>52</v>
      </c>
      <c r="V9" s="124" t="s">
        <v>52</v>
      </c>
      <c r="W9" s="123" t="s">
        <v>52</v>
      </c>
      <c r="X9" s="124" t="s">
        <v>52</v>
      </c>
    </row>
    <row r="10" spans="1:24" s="108" customFormat="1" ht="15" customHeight="1" x14ac:dyDescent="0.2">
      <c r="A10" s="129"/>
      <c r="B10" s="129"/>
      <c r="C10" s="123"/>
      <c r="D10" s="124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123"/>
      <c r="T10" s="124"/>
      <c r="U10" s="123"/>
      <c r="V10" s="124"/>
      <c r="W10" s="123"/>
      <c r="X10" s="124"/>
    </row>
    <row r="11" spans="1:24" s="108" customFormat="1" ht="16.5" customHeight="1" thickBot="1" x14ac:dyDescent="0.25">
      <c r="A11" s="29" t="s">
        <v>37</v>
      </c>
      <c r="B11" s="29" t="s">
        <v>1</v>
      </c>
      <c r="C11" s="123"/>
      <c r="D11" s="124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3"/>
      <c r="T11" s="124"/>
      <c r="U11" s="123"/>
      <c r="V11" s="124"/>
      <c r="W11" s="123"/>
      <c r="X11" s="124"/>
    </row>
    <row r="12" spans="1:24" s="109" customFormat="1" ht="15" hidden="1" customHeight="1" x14ac:dyDescent="0.2">
      <c r="A12" s="14"/>
      <c r="B12" s="15" t="s">
        <v>50</v>
      </c>
      <c r="C12" s="109">
        <f t="shared" ref="C12:X12" si="0">COUNTIF(C$20:C$76,"Conditional")</f>
        <v>0</v>
      </c>
      <c r="D12" s="109">
        <f t="shared" si="0"/>
        <v>0</v>
      </c>
      <c r="E12" s="109">
        <f t="shared" si="0"/>
        <v>0</v>
      </c>
      <c r="F12" s="109">
        <f t="shared" si="0"/>
        <v>0</v>
      </c>
      <c r="G12" s="109">
        <f t="shared" si="0"/>
        <v>0</v>
      </c>
      <c r="H12" s="109">
        <f t="shared" si="0"/>
        <v>0</v>
      </c>
      <c r="I12" s="109">
        <f t="shared" si="0"/>
        <v>0</v>
      </c>
      <c r="J12" s="109">
        <f t="shared" si="0"/>
        <v>0</v>
      </c>
      <c r="K12" s="109">
        <f t="shared" si="0"/>
        <v>0</v>
      </c>
      <c r="L12" s="109">
        <f t="shared" si="0"/>
        <v>0</v>
      </c>
      <c r="M12" s="109">
        <f t="shared" si="0"/>
        <v>0</v>
      </c>
      <c r="N12" s="109">
        <f t="shared" si="0"/>
        <v>0</v>
      </c>
      <c r="O12" s="109">
        <f t="shared" si="0"/>
        <v>0</v>
      </c>
      <c r="P12" s="109">
        <f t="shared" si="0"/>
        <v>0</v>
      </c>
      <c r="Q12" s="109">
        <f t="shared" si="0"/>
        <v>0</v>
      </c>
      <c r="R12" s="109">
        <f t="shared" si="0"/>
        <v>0</v>
      </c>
      <c r="S12" s="109">
        <f t="shared" si="0"/>
        <v>0</v>
      </c>
      <c r="T12" s="109">
        <f t="shared" si="0"/>
        <v>0</v>
      </c>
      <c r="U12" s="109">
        <f t="shared" si="0"/>
        <v>0</v>
      </c>
      <c r="V12" s="109">
        <f t="shared" si="0"/>
        <v>0</v>
      </c>
      <c r="W12" s="109">
        <f t="shared" si="0"/>
        <v>0</v>
      </c>
      <c r="X12" s="109">
        <f t="shared" si="0"/>
        <v>0</v>
      </c>
    </row>
    <row r="13" spans="1:24" s="109" customFormat="1" ht="15" hidden="1" customHeight="1" thickBot="1" x14ac:dyDescent="0.25">
      <c r="A13" s="14"/>
      <c r="B13" s="15" t="s">
        <v>51</v>
      </c>
      <c r="C13" s="110">
        <f t="shared" ref="C13:X13" si="1">COUNTIF(C$20:C$76, "Fail")</f>
        <v>0</v>
      </c>
      <c r="D13" s="110">
        <f t="shared" si="1"/>
        <v>0</v>
      </c>
      <c r="E13" s="110">
        <f t="shared" si="1"/>
        <v>0</v>
      </c>
      <c r="F13" s="110">
        <f t="shared" si="1"/>
        <v>0</v>
      </c>
      <c r="G13" s="110">
        <f t="shared" si="1"/>
        <v>0</v>
      </c>
      <c r="H13" s="110">
        <f t="shared" si="1"/>
        <v>0</v>
      </c>
      <c r="I13" s="110">
        <f t="shared" si="1"/>
        <v>0</v>
      </c>
      <c r="J13" s="110">
        <f t="shared" si="1"/>
        <v>0</v>
      </c>
      <c r="K13" s="110">
        <f t="shared" si="1"/>
        <v>0</v>
      </c>
      <c r="L13" s="110">
        <f t="shared" si="1"/>
        <v>0</v>
      </c>
      <c r="M13" s="110">
        <f t="shared" si="1"/>
        <v>0</v>
      </c>
      <c r="N13" s="110">
        <f t="shared" si="1"/>
        <v>0</v>
      </c>
      <c r="O13" s="110">
        <f t="shared" si="1"/>
        <v>0</v>
      </c>
      <c r="P13" s="110">
        <f t="shared" si="1"/>
        <v>0</v>
      </c>
      <c r="Q13" s="110">
        <f t="shared" si="1"/>
        <v>0</v>
      </c>
      <c r="R13" s="110">
        <f t="shared" si="1"/>
        <v>0</v>
      </c>
      <c r="S13" s="110">
        <f t="shared" si="1"/>
        <v>0</v>
      </c>
      <c r="T13" s="110">
        <f t="shared" si="1"/>
        <v>0</v>
      </c>
      <c r="U13" s="110">
        <f t="shared" si="1"/>
        <v>0</v>
      </c>
      <c r="V13" s="110">
        <f t="shared" si="1"/>
        <v>0</v>
      </c>
      <c r="W13" s="110">
        <f t="shared" si="1"/>
        <v>0</v>
      </c>
      <c r="X13" s="110">
        <f t="shared" si="1"/>
        <v>0</v>
      </c>
    </row>
    <row r="14" spans="1:24" s="109" customFormat="1" ht="15" customHeight="1" thickTop="1" thickBot="1" x14ac:dyDescent="0.25">
      <c r="A14" s="14"/>
      <c r="B14" s="49" t="s">
        <v>39</v>
      </c>
      <c r="C14" s="111" t="str">
        <f t="shared" ref="C14:H14" si="2">IF(C13&gt;0,"Fail", IF(C12=0,"Pass","Conditional"))</f>
        <v>Pass</v>
      </c>
      <c r="D14" s="111" t="str">
        <f t="shared" si="2"/>
        <v>Pass</v>
      </c>
      <c r="E14" s="111" t="str">
        <f t="shared" ref="E14:X14" si="3">IF(E13&gt;0,"Fail", IF(E12=0,"Pass","Conditional"))</f>
        <v>Pass</v>
      </c>
      <c r="F14" s="111" t="str">
        <f t="shared" si="3"/>
        <v>Pass</v>
      </c>
      <c r="G14" s="111" t="str">
        <f t="shared" si="3"/>
        <v>Pass</v>
      </c>
      <c r="H14" s="111" t="str">
        <f t="shared" si="3"/>
        <v>Pass</v>
      </c>
      <c r="I14" s="111" t="str">
        <f t="shared" si="3"/>
        <v>Pass</v>
      </c>
      <c r="J14" s="111" t="str">
        <f t="shared" si="3"/>
        <v>Pass</v>
      </c>
      <c r="K14" s="111" t="str">
        <f t="shared" si="3"/>
        <v>Pass</v>
      </c>
      <c r="L14" s="111" t="str">
        <f t="shared" si="3"/>
        <v>Pass</v>
      </c>
      <c r="M14" s="111" t="str">
        <f t="shared" si="3"/>
        <v>Pass</v>
      </c>
      <c r="N14" s="111" t="str">
        <f t="shared" si="3"/>
        <v>Pass</v>
      </c>
      <c r="O14" s="111" t="str">
        <f t="shared" si="3"/>
        <v>Pass</v>
      </c>
      <c r="P14" s="111" t="str">
        <f t="shared" si="3"/>
        <v>Pass</v>
      </c>
      <c r="Q14" s="111" t="str">
        <f t="shared" si="3"/>
        <v>Pass</v>
      </c>
      <c r="R14" s="111" t="str">
        <f t="shared" si="3"/>
        <v>Pass</v>
      </c>
      <c r="S14" s="111" t="str">
        <f t="shared" si="3"/>
        <v>Pass</v>
      </c>
      <c r="T14" s="111" t="str">
        <f t="shared" si="3"/>
        <v>Pass</v>
      </c>
      <c r="U14" s="111" t="str">
        <f t="shared" si="3"/>
        <v>Pass</v>
      </c>
      <c r="V14" s="111" t="str">
        <f t="shared" si="3"/>
        <v>Pass</v>
      </c>
      <c r="W14" s="111" t="str">
        <f t="shared" si="3"/>
        <v>Pass</v>
      </c>
      <c r="X14" s="111" t="str">
        <f t="shared" si="3"/>
        <v>Pass</v>
      </c>
    </row>
    <row r="15" spans="1:24" s="113" customFormat="1" ht="16.5" thickTop="1" x14ac:dyDescent="0.2">
      <c r="A15" s="30"/>
      <c r="B15" s="3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 s="114" customFormat="1" ht="15" customHeight="1" x14ac:dyDescent="0.2">
      <c r="A16" s="130" t="s">
        <v>40</v>
      </c>
      <c r="B16" s="130"/>
      <c r="C16" s="114" t="str">
        <f t="shared" ref="C16:H16" si="4">IF(C18&gt;0,"Fail", IF(C17=0,"Pass","Conditional"))</f>
        <v>Pass</v>
      </c>
      <c r="D16" s="114" t="str">
        <f t="shared" si="4"/>
        <v>Pass</v>
      </c>
      <c r="E16" s="114" t="str">
        <f t="shared" ref="E16:X16" si="5">IF(E18&gt;0,"Fail", IF(E17=0,"Pass","Conditional"))</f>
        <v>Pass</v>
      </c>
      <c r="F16" s="114" t="str">
        <f t="shared" si="5"/>
        <v>Pass</v>
      </c>
      <c r="G16" s="114" t="str">
        <f t="shared" si="5"/>
        <v>Pass</v>
      </c>
      <c r="H16" s="114" t="str">
        <f t="shared" si="5"/>
        <v>Pass</v>
      </c>
      <c r="I16" s="114" t="str">
        <f t="shared" si="5"/>
        <v>Pass</v>
      </c>
      <c r="J16" s="114" t="str">
        <f t="shared" si="5"/>
        <v>Pass</v>
      </c>
      <c r="K16" s="114" t="str">
        <f t="shared" si="5"/>
        <v>Pass</v>
      </c>
      <c r="L16" s="114" t="str">
        <f t="shared" si="5"/>
        <v>Pass</v>
      </c>
      <c r="M16" s="114" t="str">
        <f t="shared" si="5"/>
        <v>Pass</v>
      </c>
      <c r="N16" s="114" t="str">
        <f t="shared" si="5"/>
        <v>Pass</v>
      </c>
      <c r="O16" s="114" t="str">
        <f t="shared" si="5"/>
        <v>Pass</v>
      </c>
      <c r="P16" s="114" t="str">
        <f t="shared" si="5"/>
        <v>Pass</v>
      </c>
      <c r="Q16" s="114" t="str">
        <f t="shared" si="5"/>
        <v>Pass</v>
      </c>
      <c r="R16" s="114" t="str">
        <f t="shared" si="5"/>
        <v>Pass</v>
      </c>
      <c r="S16" s="114" t="str">
        <f t="shared" si="5"/>
        <v>Pass</v>
      </c>
      <c r="T16" s="114" t="str">
        <f t="shared" si="5"/>
        <v>Pass</v>
      </c>
      <c r="U16" s="114" t="str">
        <f t="shared" si="5"/>
        <v>Pass</v>
      </c>
      <c r="V16" s="114" t="str">
        <f t="shared" si="5"/>
        <v>Pass</v>
      </c>
      <c r="W16" s="114" t="str">
        <f t="shared" si="5"/>
        <v>Pass</v>
      </c>
      <c r="X16" s="114" t="str">
        <f t="shared" si="5"/>
        <v>Pass</v>
      </c>
    </row>
    <row r="17" spans="1:24" ht="15.75" hidden="1" customHeight="1" x14ac:dyDescent="0.2">
      <c r="A17" s="28"/>
      <c r="B17" s="18" t="s">
        <v>48</v>
      </c>
      <c r="C17" s="33">
        <f t="shared" ref="C17:X17" si="6">COUNTIF(C$20:C$39, "=Conditional")</f>
        <v>0</v>
      </c>
      <c r="D17" s="33">
        <f t="shared" si="6"/>
        <v>0</v>
      </c>
      <c r="E17" s="33">
        <f t="shared" si="6"/>
        <v>0</v>
      </c>
      <c r="F17" s="33">
        <f t="shared" si="6"/>
        <v>0</v>
      </c>
      <c r="G17" s="33">
        <f t="shared" si="6"/>
        <v>0</v>
      </c>
      <c r="H17" s="33">
        <f t="shared" si="6"/>
        <v>0</v>
      </c>
      <c r="I17" s="33">
        <f t="shared" si="6"/>
        <v>0</v>
      </c>
      <c r="J17" s="33">
        <f t="shared" si="6"/>
        <v>0</v>
      </c>
      <c r="K17" s="33">
        <f t="shared" si="6"/>
        <v>0</v>
      </c>
      <c r="L17" s="33">
        <f t="shared" si="6"/>
        <v>0</v>
      </c>
      <c r="M17" s="33">
        <f t="shared" si="6"/>
        <v>0</v>
      </c>
      <c r="N17" s="33">
        <f t="shared" si="6"/>
        <v>0</v>
      </c>
      <c r="O17" s="33">
        <f t="shared" si="6"/>
        <v>0</v>
      </c>
      <c r="P17" s="33">
        <f t="shared" si="6"/>
        <v>0</v>
      </c>
      <c r="Q17" s="33">
        <f t="shared" si="6"/>
        <v>0</v>
      </c>
      <c r="R17" s="33">
        <f t="shared" si="6"/>
        <v>0</v>
      </c>
      <c r="S17" s="33">
        <f t="shared" si="6"/>
        <v>0</v>
      </c>
      <c r="T17" s="33">
        <f t="shared" si="6"/>
        <v>0</v>
      </c>
      <c r="U17" s="33">
        <f t="shared" si="6"/>
        <v>0</v>
      </c>
      <c r="V17" s="33">
        <f t="shared" si="6"/>
        <v>0</v>
      </c>
      <c r="W17" s="33">
        <f t="shared" si="6"/>
        <v>0</v>
      </c>
      <c r="X17" s="33">
        <f t="shared" si="6"/>
        <v>0</v>
      </c>
    </row>
    <row r="18" spans="1:24" ht="15.75" hidden="1" customHeight="1" x14ac:dyDescent="0.2">
      <c r="A18" s="28"/>
      <c r="B18" s="18" t="s">
        <v>49</v>
      </c>
      <c r="C18" s="34">
        <f t="shared" ref="C18:X18" si="7">COUNTIF(C$20:C$39, "=Fail")</f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  <c r="H18" s="34">
        <f t="shared" si="7"/>
        <v>0</v>
      </c>
      <c r="I18" s="34">
        <f t="shared" si="7"/>
        <v>0</v>
      </c>
      <c r="J18" s="34">
        <f t="shared" si="7"/>
        <v>0</v>
      </c>
      <c r="K18" s="34">
        <f t="shared" si="7"/>
        <v>0</v>
      </c>
      <c r="L18" s="34">
        <f t="shared" si="7"/>
        <v>0</v>
      </c>
      <c r="M18" s="34">
        <f t="shared" si="7"/>
        <v>0</v>
      </c>
      <c r="N18" s="34">
        <f t="shared" si="7"/>
        <v>0</v>
      </c>
      <c r="O18" s="34">
        <f t="shared" si="7"/>
        <v>0</v>
      </c>
      <c r="P18" s="34">
        <f t="shared" si="7"/>
        <v>0</v>
      </c>
      <c r="Q18" s="34">
        <f t="shared" si="7"/>
        <v>0</v>
      </c>
      <c r="R18" s="34">
        <f t="shared" si="7"/>
        <v>0</v>
      </c>
      <c r="S18" s="34">
        <f t="shared" si="7"/>
        <v>0</v>
      </c>
      <c r="T18" s="34">
        <f t="shared" si="7"/>
        <v>0</v>
      </c>
      <c r="U18" s="34">
        <f t="shared" si="7"/>
        <v>0</v>
      </c>
      <c r="V18" s="34">
        <f t="shared" si="7"/>
        <v>0</v>
      </c>
      <c r="W18" s="34">
        <f t="shared" si="7"/>
        <v>0</v>
      </c>
      <c r="X18" s="34">
        <f t="shared" si="7"/>
        <v>0</v>
      </c>
    </row>
    <row r="19" spans="1:24" ht="15.75" hidden="1" customHeight="1" x14ac:dyDescent="0.2">
      <c r="A19" s="28"/>
      <c r="B19" s="35" t="s">
        <v>36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x14ac:dyDescent="0.2">
      <c r="A20" s="36">
        <v>1</v>
      </c>
      <c r="B20" s="6" t="s">
        <v>57</v>
      </c>
      <c r="C20" s="37"/>
      <c r="D20" s="101"/>
      <c r="E20" s="37"/>
      <c r="F20" s="101"/>
      <c r="G20" s="37"/>
      <c r="H20" s="101"/>
      <c r="I20" s="37"/>
      <c r="J20" s="101"/>
      <c r="K20" s="37"/>
      <c r="L20" s="101"/>
      <c r="M20" s="37"/>
      <c r="N20" s="101"/>
      <c r="O20" s="37"/>
      <c r="P20" s="101"/>
      <c r="Q20" s="37"/>
      <c r="R20" s="101"/>
      <c r="S20" s="37"/>
      <c r="T20" s="101"/>
      <c r="U20" s="37"/>
      <c r="V20" s="101"/>
      <c r="W20" s="37"/>
      <c r="X20" s="101"/>
    </row>
    <row r="21" spans="1:24" x14ac:dyDescent="0.2">
      <c r="A21" s="36">
        <v>2</v>
      </c>
      <c r="B21" s="6" t="s">
        <v>19</v>
      </c>
      <c r="C21" s="25"/>
      <c r="D21" s="101"/>
      <c r="E21" s="25"/>
      <c r="F21" s="101"/>
      <c r="G21" s="25"/>
      <c r="H21" s="101"/>
      <c r="I21" s="25"/>
      <c r="J21" s="101"/>
      <c r="K21" s="25"/>
      <c r="L21" s="101"/>
      <c r="M21" s="25"/>
      <c r="N21" s="101"/>
      <c r="O21" s="25"/>
      <c r="P21" s="101"/>
      <c r="Q21" s="25"/>
      <c r="R21" s="101"/>
      <c r="S21" s="25"/>
      <c r="T21" s="101"/>
      <c r="U21" s="25"/>
      <c r="V21" s="101"/>
      <c r="W21" s="25"/>
      <c r="X21" s="101"/>
    </row>
    <row r="22" spans="1:24" x14ac:dyDescent="0.2">
      <c r="A22" s="36">
        <v>3</v>
      </c>
      <c r="B22" s="6" t="s">
        <v>20</v>
      </c>
      <c r="C22" s="25"/>
      <c r="D22" s="101"/>
      <c r="E22" s="25"/>
      <c r="F22" s="101"/>
      <c r="G22" s="25"/>
      <c r="H22" s="101"/>
      <c r="I22" s="25"/>
      <c r="J22" s="101"/>
      <c r="K22" s="25"/>
      <c r="L22" s="101"/>
      <c r="M22" s="25"/>
      <c r="N22" s="101"/>
      <c r="O22" s="25"/>
      <c r="P22" s="101"/>
      <c r="Q22" s="25"/>
      <c r="R22" s="101"/>
      <c r="S22" s="25"/>
      <c r="T22" s="101"/>
      <c r="U22" s="25"/>
      <c r="V22" s="101"/>
      <c r="W22" s="25"/>
      <c r="X22" s="101"/>
    </row>
    <row r="23" spans="1:24" x14ac:dyDescent="0.2">
      <c r="A23" s="36">
        <v>4</v>
      </c>
      <c r="B23" s="6" t="s">
        <v>47</v>
      </c>
      <c r="C23" s="25"/>
      <c r="D23" s="101"/>
      <c r="E23" s="25"/>
      <c r="F23" s="101"/>
      <c r="G23" s="25"/>
      <c r="H23" s="101"/>
      <c r="I23" s="25"/>
      <c r="J23" s="101"/>
      <c r="K23" s="25"/>
      <c r="L23" s="101"/>
      <c r="M23" s="25"/>
      <c r="N23" s="101"/>
      <c r="O23" s="25"/>
      <c r="P23" s="101"/>
      <c r="Q23" s="25"/>
      <c r="R23" s="101"/>
      <c r="S23" s="25"/>
      <c r="T23" s="101"/>
      <c r="U23" s="25"/>
      <c r="V23" s="101"/>
      <c r="W23" s="25"/>
      <c r="X23" s="101"/>
    </row>
    <row r="24" spans="1:24" x14ac:dyDescent="0.2">
      <c r="A24" s="36">
        <v>5</v>
      </c>
      <c r="B24" s="6" t="s">
        <v>21</v>
      </c>
      <c r="C24" s="25"/>
      <c r="D24" s="101"/>
      <c r="E24" s="25"/>
      <c r="F24" s="101"/>
      <c r="G24" s="25"/>
      <c r="H24" s="101"/>
      <c r="I24" s="25"/>
      <c r="J24" s="101"/>
      <c r="K24" s="25"/>
      <c r="L24" s="101"/>
      <c r="M24" s="25"/>
      <c r="N24" s="101"/>
      <c r="O24" s="25"/>
      <c r="P24" s="101"/>
      <c r="Q24" s="25"/>
      <c r="R24" s="101"/>
      <c r="S24" s="25"/>
      <c r="T24" s="101"/>
      <c r="U24" s="25"/>
      <c r="V24" s="101"/>
      <c r="W24" s="25"/>
      <c r="X24" s="101"/>
    </row>
    <row r="25" spans="1:24" x14ac:dyDescent="0.2">
      <c r="A25" s="36">
        <v>6</v>
      </c>
      <c r="B25" s="27" t="s">
        <v>58</v>
      </c>
      <c r="C25" s="25"/>
      <c r="D25" s="101"/>
      <c r="E25" s="25"/>
      <c r="F25" s="101"/>
      <c r="G25" s="25"/>
      <c r="H25" s="101"/>
      <c r="I25" s="25"/>
      <c r="J25" s="101"/>
      <c r="K25" s="25"/>
      <c r="L25" s="101"/>
      <c r="M25" s="25"/>
      <c r="N25" s="101"/>
      <c r="O25" s="25"/>
      <c r="P25" s="101"/>
      <c r="Q25" s="25"/>
      <c r="R25" s="101"/>
      <c r="S25" s="25"/>
      <c r="T25" s="101"/>
      <c r="U25" s="25"/>
      <c r="V25" s="101"/>
      <c r="W25" s="25"/>
      <c r="X25" s="101"/>
    </row>
    <row r="26" spans="1:24" x14ac:dyDescent="0.2">
      <c r="A26" s="36">
        <v>7</v>
      </c>
      <c r="B26" s="6" t="s">
        <v>22</v>
      </c>
      <c r="C26" s="25"/>
      <c r="D26" s="101"/>
      <c r="E26" s="25"/>
      <c r="F26" s="101"/>
      <c r="G26" s="25"/>
      <c r="H26" s="101"/>
      <c r="I26" s="25"/>
      <c r="J26" s="101"/>
      <c r="K26" s="25"/>
      <c r="L26" s="101"/>
      <c r="M26" s="25"/>
      <c r="N26" s="101"/>
      <c r="O26" s="25"/>
      <c r="P26" s="101"/>
      <c r="Q26" s="25"/>
      <c r="R26" s="101"/>
      <c r="S26" s="25"/>
      <c r="T26" s="101"/>
      <c r="U26" s="25"/>
      <c r="V26" s="101"/>
      <c r="W26" s="25"/>
      <c r="X26" s="101"/>
    </row>
    <row r="27" spans="1:24" x14ac:dyDescent="0.2">
      <c r="A27" s="36">
        <v>8</v>
      </c>
      <c r="B27" s="6" t="s">
        <v>23</v>
      </c>
      <c r="C27" s="25"/>
      <c r="D27" s="101"/>
      <c r="E27" s="25"/>
      <c r="F27" s="101"/>
      <c r="G27" s="25"/>
      <c r="H27" s="101"/>
      <c r="I27" s="25"/>
      <c r="J27" s="101"/>
      <c r="K27" s="25"/>
      <c r="L27" s="101"/>
      <c r="M27" s="25"/>
      <c r="N27" s="101"/>
      <c r="O27" s="25"/>
      <c r="P27" s="101"/>
      <c r="Q27" s="25"/>
      <c r="R27" s="101"/>
      <c r="S27" s="25"/>
      <c r="T27" s="101"/>
      <c r="U27" s="25"/>
      <c r="V27" s="101"/>
      <c r="W27" s="25"/>
      <c r="X27" s="101"/>
    </row>
    <row r="28" spans="1:24" x14ac:dyDescent="0.2">
      <c r="A28" s="36">
        <v>9</v>
      </c>
      <c r="B28" s="6" t="s">
        <v>24</v>
      </c>
      <c r="C28" s="25"/>
      <c r="D28" s="101"/>
      <c r="E28" s="25"/>
      <c r="F28" s="101"/>
      <c r="G28" s="25"/>
      <c r="H28" s="101"/>
      <c r="I28" s="25"/>
      <c r="J28" s="101"/>
      <c r="K28" s="25"/>
      <c r="L28" s="101"/>
      <c r="M28" s="25"/>
      <c r="N28" s="101"/>
      <c r="O28" s="25"/>
      <c r="P28" s="101"/>
      <c r="Q28" s="25"/>
      <c r="R28" s="101"/>
      <c r="S28" s="25"/>
      <c r="T28" s="101"/>
      <c r="U28" s="25"/>
      <c r="V28" s="101"/>
      <c r="W28" s="25"/>
      <c r="X28" s="101"/>
    </row>
    <row r="29" spans="1:24" x14ac:dyDescent="0.2">
      <c r="A29" s="36">
        <v>10</v>
      </c>
      <c r="B29" s="6" t="s">
        <v>25</v>
      </c>
      <c r="C29" s="25"/>
      <c r="D29" s="101"/>
      <c r="E29" s="25"/>
      <c r="F29" s="101"/>
      <c r="G29" s="25"/>
      <c r="H29" s="101"/>
      <c r="I29" s="25"/>
      <c r="J29" s="101"/>
      <c r="K29" s="25"/>
      <c r="L29" s="101"/>
      <c r="M29" s="25"/>
      <c r="N29" s="101"/>
      <c r="O29" s="25"/>
      <c r="P29" s="101"/>
      <c r="Q29" s="25"/>
      <c r="R29" s="101"/>
      <c r="S29" s="25"/>
      <c r="T29" s="101"/>
      <c r="U29" s="25"/>
      <c r="V29" s="101"/>
      <c r="W29" s="25"/>
      <c r="X29" s="101"/>
    </row>
    <row r="30" spans="1:24" x14ac:dyDescent="0.2">
      <c r="A30" s="36">
        <v>11</v>
      </c>
      <c r="B30" s="6" t="s">
        <v>26</v>
      </c>
      <c r="C30" s="25"/>
      <c r="D30" s="101"/>
      <c r="E30" s="25"/>
      <c r="F30" s="101"/>
      <c r="G30" s="25"/>
      <c r="H30" s="101"/>
      <c r="I30" s="25"/>
      <c r="J30" s="101"/>
      <c r="K30" s="25"/>
      <c r="L30" s="101"/>
      <c r="M30" s="25"/>
      <c r="N30" s="101"/>
      <c r="O30" s="25"/>
      <c r="P30" s="101"/>
      <c r="Q30" s="25"/>
      <c r="R30" s="101"/>
      <c r="S30" s="25"/>
      <c r="T30" s="101"/>
      <c r="U30" s="25"/>
      <c r="V30" s="101"/>
      <c r="W30" s="25"/>
      <c r="X30" s="101"/>
    </row>
    <row r="31" spans="1:24" x14ac:dyDescent="0.2">
      <c r="A31" s="36">
        <v>12</v>
      </c>
      <c r="B31" s="6" t="s">
        <v>27</v>
      </c>
      <c r="C31" s="25"/>
      <c r="D31" s="101"/>
      <c r="E31" s="25"/>
      <c r="F31" s="101"/>
      <c r="G31" s="25"/>
      <c r="H31" s="101"/>
      <c r="I31" s="25"/>
      <c r="J31" s="101"/>
      <c r="K31" s="25"/>
      <c r="L31" s="101"/>
      <c r="M31" s="25"/>
      <c r="N31" s="101"/>
      <c r="O31" s="25"/>
      <c r="P31" s="101"/>
      <c r="Q31" s="25"/>
      <c r="R31" s="101"/>
      <c r="S31" s="25"/>
      <c r="T31" s="101"/>
      <c r="U31" s="25"/>
      <c r="V31" s="101"/>
      <c r="W31" s="25"/>
      <c r="X31" s="101"/>
    </row>
    <row r="32" spans="1:24" x14ac:dyDescent="0.2">
      <c r="A32" s="36">
        <v>13</v>
      </c>
      <c r="B32" s="6" t="s">
        <v>28</v>
      </c>
      <c r="C32" s="25"/>
      <c r="D32" s="101"/>
      <c r="E32" s="25"/>
      <c r="F32" s="101"/>
      <c r="G32" s="25"/>
      <c r="H32" s="101"/>
      <c r="I32" s="25"/>
      <c r="J32" s="101"/>
      <c r="K32" s="25"/>
      <c r="L32" s="101"/>
      <c r="M32" s="25"/>
      <c r="N32" s="101"/>
      <c r="O32" s="25"/>
      <c r="P32" s="101"/>
      <c r="Q32" s="25"/>
      <c r="R32" s="101"/>
      <c r="S32" s="25"/>
      <c r="T32" s="101"/>
      <c r="U32" s="25"/>
      <c r="V32" s="101"/>
      <c r="W32" s="25"/>
      <c r="X32" s="101"/>
    </row>
    <row r="33" spans="1:24" x14ac:dyDescent="0.2">
      <c r="A33" s="36">
        <v>14</v>
      </c>
      <c r="B33" s="6" t="s">
        <v>29</v>
      </c>
      <c r="C33" s="25"/>
      <c r="D33" s="101"/>
      <c r="E33" s="25"/>
      <c r="F33" s="101"/>
      <c r="G33" s="25"/>
      <c r="H33" s="101"/>
      <c r="I33" s="25"/>
      <c r="J33" s="101"/>
      <c r="K33" s="25"/>
      <c r="L33" s="101"/>
      <c r="M33" s="25"/>
      <c r="N33" s="101"/>
      <c r="O33" s="25"/>
      <c r="P33" s="101"/>
      <c r="Q33" s="25"/>
      <c r="R33" s="101"/>
      <c r="S33" s="25"/>
      <c r="T33" s="101"/>
      <c r="U33" s="25"/>
      <c r="V33" s="101"/>
      <c r="W33" s="25"/>
      <c r="X33" s="101"/>
    </row>
    <row r="34" spans="1:24" x14ac:dyDescent="0.2">
      <c r="A34" s="36">
        <v>15</v>
      </c>
      <c r="B34" s="6" t="s">
        <v>30</v>
      </c>
      <c r="C34" s="25"/>
      <c r="D34" s="101"/>
      <c r="E34" s="25"/>
      <c r="F34" s="101"/>
      <c r="G34" s="25"/>
      <c r="H34" s="101"/>
      <c r="I34" s="25"/>
      <c r="J34" s="101"/>
      <c r="K34" s="25"/>
      <c r="L34" s="101"/>
      <c r="M34" s="25"/>
      <c r="N34" s="101"/>
      <c r="O34" s="25"/>
      <c r="P34" s="101"/>
      <c r="Q34" s="25"/>
      <c r="R34" s="101"/>
      <c r="S34" s="25"/>
      <c r="T34" s="101"/>
      <c r="U34" s="25"/>
      <c r="V34" s="101"/>
      <c r="W34" s="25"/>
      <c r="X34" s="101"/>
    </row>
    <row r="35" spans="1:24" x14ac:dyDescent="0.2">
      <c r="A35" s="36">
        <v>16</v>
      </c>
      <c r="B35" s="6" t="s">
        <v>59</v>
      </c>
      <c r="C35" s="25"/>
      <c r="D35" s="101"/>
      <c r="E35" s="25"/>
      <c r="F35" s="101"/>
      <c r="G35" s="25"/>
      <c r="H35" s="101"/>
      <c r="I35" s="25"/>
      <c r="J35" s="101"/>
      <c r="K35" s="25"/>
      <c r="L35" s="101"/>
      <c r="M35" s="25"/>
      <c r="N35" s="101"/>
      <c r="O35" s="25"/>
      <c r="P35" s="101"/>
      <c r="Q35" s="25"/>
      <c r="R35" s="101"/>
      <c r="S35" s="25"/>
      <c r="T35" s="101"/>
      <c r="U35" s="25"/>
      <c r="V35" s="101"/>
      <c r="W35" s="25"/>
      <c r="X35" s="101"/>
    </row>
    <row r="36" spans="1:24" x14ac:dyDescent="0.2">
      <c r="A36" s="36">
        <v>17</v>
      </c>
      <c r="B36" s="27" t="s">
        <v>18</v>
      </c>
      <c r="C36" s="25"/>
      <c r="D36" s="101"/>
      <c r="E36" s="25"/>
      <c r="F36" s="101"/>
      <c r="G36" s="25"/>
      <c r="H36" s="101"/>
      <c r="I36" s="25"/>
      <c r="J36" s="101"/>
      <c r="K36" s="25"/>
      <c r="L36" s="101"/>
      <c r="M36" s="25"/>
      <c r="N36" s="101"/>
      <c r="O36" s="25"/>
      <c r="P36" s="101"/>
      <c r="Q36" s="25"/>
      <c r="R36" s="101"/>
      <c r="S36" s="25"/>
      <c r="T36" s="101"/>
      <c r="U36" s="25"/>
      <c r="V36" s="101"/>
      <c r="W36" s="25"/>
      <c r="X36" s="101"/>
    </row>
    <row r="37" spans="1:24" x14ac:dyDescent="0.2">
      <c r="A37" s="24"/>
      <c r="B37" s="84"/>
      <c r="C37" s="25"/>
      <c r="D37" s="101"/>
      <c r="E37" s="25"/>
      <c r="F37" s="101"/>
      <c r="G37" s="25"/>
      <c r="H37" s="101"/>
      <c r="I37" s="25"/>
      <c r="J37" s="101"/>
      <c r="K37" s="25"/>
      <c r="L37" s="101"/>
      <c r="M37" s="25"/>
      <c r="N37" s="101"/>
      <c r="O37" s="25"/>
      <c r="P37" s="101"/>
      <c r="Q37" s="25"/>
      <c r="R37" s="101"/>
      <c r="S37" s="25"/>
      <c r="T37" s="101"/>
      <c r="U37" s="25"/>
      <c r="V37" s="101"/>
      <c r="W37" s="25"/>
      <c r="X37" s="101"/>
    </row>
    <row r="38" spans="1:24" x14ac:dyDescent="0.2">
      <c r="A38" s="24"/>
      <c r="B38" s="23"/>
      <c r="C38" s="25"/>
      <c r="D38" s="101"/>
      <c r="E38" s="25"/>
      <c r="F38" s="101"/>
      <c r="G38" s="25"/>
      <c r="H38" s="101"/>
      <c r="I38" s="25"/>
      <c r="J38" s="101"/>
      <c r="K38" s="25"/>
      <c r="L38" s="101"/>
      <c r="M38" s="25"/>
      <c r="N38" s="101"/>
      <c r="O38" s="25"/>
      <c r="P38" s="101"/>
      <c r="Q38" s="25"/>
      <c r="R38" s="101"/>
      <c r="S38" s="25"/>
      <c r="T38" s="101"/>
      <c r="U38" s="25"/>
      <c r="V38" s="101"/>
      <c r="W38" s="25"/>
      <c r="X38" s="101"/>
    </row>
    <row r="39" spans="1:24" x14ac:dyDescent="0.2">
      <c r="A39" s="24"/>
      <c r="B39" s="23"/>
      <c r="C39" s="25"/>
      <c r="D39" s="101"/>
      <c r="E39" s="25"/>
      <c r="F39" s="101"/>
      <c r="G39" s="25"/>
      <c r="H39" s="101"/>
      <c r="I39" s="25"/>
      <c r="J39" s="101"/>
      <c r="K39" s="25"/>
      <c r="L39" s="101"/>
      <c r="M39" s="25"/>
      <c r="N39" s="101"/>
      <c r="O39" s="25"/>
      <c r="P39" s="101"/>
      <c r="Q39" s="25"/>
      <c r="R39" s="101"/>
      <c r="S39" s="25"/>
      <c r="T39" s="101"/>
      <c r="U39" s="25"/>
      <c r="V39" s="101"/>
      <c r="W39" s="25"/>
      <c r="X39" s="101"/>
    </row>
    <row r="40" spans="1:24" ht="15.75" x14ac:dyDescent="0.2">
      <c r="A40" s="131" t="s">
        <v>32</v>
      </c>
      <c r="B40" s="131"/>
      <c r="C40" s="116" t="str">
        <f t="shared" ref="C40:H40" si="8">IF(C42&gt;0,"Fail", IF(C41&gt;0,"Conditional","Pass"))</f>
        <v>Pass</v>
      </c>
      <c r="D40" s="117" t="str">
        <f t="shared" si="8"/>
        <v>Pass</v>
      </c>
      <c r="E40" s="116" t="str">
        <f t="shared" ref="E40:X40" si="9">IF(E42&gt;0,"Fail", IF(E41&gt;0,"Conditional","Pass"))</f>
        <v>Pass</v>
      </c>
      <c r="F40" s="117" t="str">
        <f t="shared" si="9"/>
        <v>Pass</v>
      </c>
      <c r="G40" s="116" t="str">
        <f t="shared" si="9"/>
        <v>Pass</v>
      </c>
      <c r="H40" s="117" t="str">
        <f t="shared" si="9"/>
        <v>Pass</v>
      </c>
      <c r="I40" s="116" t="str">
        <f t="shared" si="9"/>
        <v>Pass</v>
      </c>
      <c r="J40" s="117" t="str">
        <f t="shared" si="9"/>
        <v>Pass</v>
      </c>
      <c r="K40" s="116" t="str">
        <f t="shared" si="9"/>
        <v>Pass</v>
      </c>
      <c r="L40" s="117" t="str">
        <f t="shared" si="9"/>
        <v>Pass</v>
      </c>
      <c r="M40" s="116" t="str">
        <f t="shared" si="9"/>
        <v>Pass</v>
      </c>
      <c r="N40" s="117" t="str">
        <f t="shared" si="9"/>
        <v>Pass</v>
      </c>
      <c r="O40" s="116" t="str">
        <f t="shared" si="9"/>
        <v>Pass</v>
      </c>
      <c r="P40" s="117" t="str">
        <f t="shared" si="9"/>
        <v>Pass</v>
      </c>
      <c r="Q40" s="116" t="str">
        <f t="shared" si="9"/>
        <v>Pass</v>
      </c>
      <c r="R40" s="117" t="str">
        <f t="shared" si="9"/>
        <v>Pass</v>
      </c>
      <c r="S40" s="116" t="str">
        <f t="shared" si="9"/>
        <v>Pass</v>
      </c>
      <c r="T40" s="117" t="str">
        <f t="shared" si="9"/>
        <v>Pass</v>
      </c>
      <c r="U40" s="116" t="str">
        <f t="shared" si="9"/>
        <v>Pass</v>
      </c>
      <c r="V40" s="117" t="str">
        <f t="shared" si="9"/>
        <v>Pass</v>
      </c>
      <c r="W40" s="116" t="str">
        <f t="shared" si="9"/>
        <v>Pass</v>
      </c>
      <c r="X40" s="117" t="str">
        <f t="shared" si="9"/>
        <v>Pass</v>
      </c>
    </row>
    <row r="41" spans="1:24" ht="15.75" hidden="1" customHeight="1" x14ac:dyDescent="0.2">
      <c r="A41" s="21"/>
      <c r="B41" s="115" t="s">
        <v>48</v>
      </c>
      <c r="C41" s="22">
        <f t="shared" ref="C41:X41" si="10">COUNTIF(C$44:C$56, "=Conditional")</f>
        <v>0</v>
      </c>
      <c r="D41" s="101">
        <f t="shared" si="10"/>
        <v>0</v>
      </c>
      <c r="E41" s="22">
        <f t="shared" si="10"/>
        <v>0</v>
      </c>
      <c r="F41" s="101">
        <f t="shared" si="10"/>
        <v>0</v>
      </c>
      <c r="G41" s="22">
        <f t="shared" si="10"/>
        <v>0</v>
      </c>
      <c r="H41" s="101">
        <f t="shared" si="10"/>
        <v>0</v>
      </c>
      <c r="I41" s="22">
        <f t="shared" si="10"/>
        <v>0</v>
      </c>
      <c r="J41" s="101">
        <f t="shared" si="10"/>
        <v>0</v>
      </c>
      <c r="K41" s="22">
        <f t="shared" si="10"/>
        <v>0</v>
      </c>
      <c r="L41" s="101">
        <f t="shared" si="10"/>
        <v>0</v>
      </c>
      <c r="M41" s="22">
        <f t="shared" si="10"/>
        <v>0</v>
      </c>
      <c r="N41" s="101">
        <f t="shared" si="10"/>
        <v>0</v>
      </c>
      <c r="O41" s="22">
        <f t="shared" si="10"/>
        <v>0</v>
      </c>
      <c r="P41" s="101">
        <f t="shared" si="10"/>
        <v>0</v>
      </c>
      <c r="Q41" s="22">
        <f t="shared" si="10"/>
        <v>0</v>
      </c>
      <c r="R41" s="101">
        <f t="shared" si="10"/>
        <v>0</v>
      </c>
      <c r="S41" s="22">
        <f t="shared" si="10"/>
        <v>0</v>
      </c>
      <c r="T41" s="101">
        <f t="shared" si="10"/>
        <v>0</v>
      </c>
      <c r="U41" s="22">
        <f t="shared" si="10"/>
        <v>0</v>
      </c>
      <c r="V41" s="101">
        <f t="shared" si="10"/>
        <v>0</v>
      </c>
      <c r="W41" s="22">
        <f t="shared" si="10"/>
        <v>0</v>
      </c>
      <c r="X41" s="101">
        <f t="shared" si="10"/>
        <v>0</v>
      </c>
    </row>
    <row r="42" spans="1:24" ht="15.75" hidden="1" customHeight="1" x14ac:dyDescent="0.2">
      <c r="A42" s="21"/>
      <c r="B42" s="115" t="s">
        <v>49</v>
      </c>
      <c r="C42" s="22">
        <f>COUNTIF(C$44:C$56, "=Fail - Material Deviation")</f>
        <v>0</v>
      </c>
      <c r="D42" s="101">
        <f t="shared" ref="D42:X42" si="11">COUNTIF(D$44:D$56, "=Fail")</f>
        <v>0</v>
      </c>
      <c r="E42" s="22">
        <f>COUNTIF(E$44:E$56, "=Fail - Material Deviation")</f>
        <v>0</v>
      </c>
      <c r="F42" s="101">
        <f t="shared" si="11"/>
        <v>0</v>
      </c>
      <c r="G42" s="22">
        <f>COUNTIF(G$44:G$56, "=Fail - Material Deviation")</f>
        <v>0</v>
      </c>
      <c r="H42" s="101">
        <f t="shared" si="11"/>
        <v>0</v>
      </c>
      <c r="I42" s="22">
        <f>COUNTIF(I$44:I$56, "=Fail - Material Deviation")</f>
        <v>0</v>
      </c>
      <c r="J42" s="101">
        <f t="shared" si="11"/>
        <v>0</v>
      </c>
      <c r="K42" s="22">
        <f>COUNTIF(K$44:K$56, "=Fail - Material Deviation")</f>
        <v>0</v>
      </c>
      <c r="L42" s="101">
        <f t="shared" si="11"/>
        <v>0</v>
      </c>
      <c r="M42" s="22">
        <f>COUNTIF(M$44:M$56, "=Fail - Material Deviation")</f>
        <v>0</v>
      </c>
      <c r="N42" s="101">
        <f t="shared" si="11"/>
        <v>0</v>
      </c>
      <c r="O42" s="22">
        <f>COUNTIF(O$44:O$56, "=Fail - Material Deviation")</f>
        <v>0</v>
      </c>
      <c r="P42" s="101">
        <f t="shared" si="11"/>
        <v>0</v>
      </c>
      <c r="Q42" s="22">
        <f>COUNTIF(Q$44:Q$56, "=Fail - Material Deviation")</f>
        <v>0</v>
      </c>
      <c r="R42" s="101">
        <f t="shared" si="11"/>
        <v>0</v>
      </c>
      <c r="S42" s="22">
        <f>COUNTIF(S$44:S$56, "=Fail - Material Deviation")</f>
        <v>0</v>
      </c>
      <c r="T42" s="101">
        <f t="shared" si="11"/>
        <v>0</v>
      </c>
      <c r="U42" s="22">
        <f>COUNTIF(U$44:U$56, "=Fail - Material Deviation")</f>
        <v>0</v>
      </c>
      <c r="V42" s="101">
        <f t="shared" si="11"/>
        <v>0</v>
      </c>
      <c r="W42" s="22">
        <f>COUNTIF(W$44:W$56, "=Fail - Material Deviation")</f>
        <v>0</v>
      </c>
      <c r="X42" s="101">
        <f t="shared" si="11"/>
        <v>0</v>
      </c>
    </row>
    <row r="43" spans="1:24" ht="15.75" hidden="1" customHeight="1" x14ac:dyDescent="0.2">
      <c r="A43" s="24"/>
      <c r="B43" s="38" t="s">
        <v>36</v>
      </c>
      <c r="C43" s="25"/>
      <c r="D43" s="101"/>
      <c r="E43" s="25"/>
      <c r="F43" s="101"/>
      <c r="G43" s="25"/>
      <c r="H43" s="101"/>
      <c r="I43" s="25"/>
      <c r="J43" s="101"/>
      <c r="K43" s="25"/>
      <c r="L43" s="101"/>
      <c r="M43" s="25"/>
      <c r="N43" s="101"/>
      <c r="O43" s="25"/>
      <c r="P43" s="101"/>
      <c r="Q43" s="25"/>
      <c r="R43" s="101"/>
      <c r="S43" s="25"/>
      <c r="T43" s="101"/>
      <c r="U43" s="25"/>
      <c r="V43" s="101"/>
      <c r="W43" s="25"/>
      <c r="X43" s="101"/>
    </row>
    <row r="44" spans="1:24" x14ac:dyDescent="0.2">
      <c r="A44" s="36">
        <v>1</v>
      </c>
      <c r="B44" s="26" t="s">
        <v>13</v>
      </c>
      <c r="C44" s="25"/>
      <c r="D44" s="101"/>
      <c r="E44" s="25"/>
      <c r="F44" s="101"/>
      <c r="G44" s="25"/>
      <c r="H44" s="101"/>
      <c r="I44" s="25"/>
      <c r="J44" s="101"/>
      <c r="K44" s="25"/>
      <c r="L44" s="101"/>
      <c r="M44" s="25"/>
      <c r="N44" s="101"/>
      <c r="O44" s="25"/>
      <c r="P44" s="101"/>
      <c r="Q44" s="25"/>
      <c r="R44" s="101"/>
      <c r="S44" s="25"/>
      <c r="T44" s="101"/>
      <c r="U44" s="25"/>
      <c r="V44" s="101"/>
      <c r="W44" s="25"/>
      <c r="X44" s="101"/>
    </row>
    <row r="45" spans="1:24" x14ac:dyDescent="0.2">
      <c r="A45" s="24"/>
      <c r="B45" s="23"/>
      <c r="C45" s="25"/>
      <c r="D45" s="101"/>
      <c r="E45" s="25"/>
      <c r="F45" s="101"/>
      <c r="G45" s="25"/>
      <c r="H45" s="101"/>
      <c r="I45" s="25"/>
      <c r="J45" s="101"/>
      <c r="K45" s="25"/>
      <c r="L45" s="101"/>
      <c r="M45" s="25"/>
      <c r="N45" s="101"/>
      <c r="O45" s="25"/>
      <c r="P45" s="101"/>
      <c r="Q45" s="25"/>
      <c r="R45" s="101"/>
      <c r="S45" s="25"/>
      <c r="T45" s="101"/>
      <c r="U45" s="25"/>
      <c r="V45" s="101"/>
      <c r="W45" s="25"/>
      <c r="X45" s="101"/>
    </row>
    <row r="46" spans="1:24" x14ac:dyDescent="0.2">
      <c r="A46" s="24"/>
      <c r="B46" s="23"/>
      <c r="C46" s="25"/>
      <c r="D46" s="101"/>
      <c r="E46" s="25"/>
      <c r="F46" s="101"/>
      <c r="G46" s="25"/>
      <c r="H46" s="101"/>
      <c r="I46" s="25"/>
      <c r="J46" s="101"/>
      <c r="K46" s="25"/>
      <c r="L46" s="101"/>
      <c r="M46" s="25"/>
      <c r="N46" s="101"/>
      <c r="O46" s="25"/>
      <c r="P46" s="101"/>
      <c r="Q46" s="25"/>
      <c r="R46" s="101"/>
      <c r="S46" s="25"/>
      <c r="T46" s="101"/>
      <c r="U46" s="25"/>
      <c r="V46" s="101"/>
      <c r="W46" s="25"/>
      <c r="X46" s="101"/>
    </row>
    <row r="47" spans="1:24" x14ac:dyDescent="0.2">
      <c r="A47" s="24"/>
      <c r="B47" s="23"/>
      <c r="C47" s="25"/>
      <c r="D47" s="101"/>
      <c r="E47" s="25"/>
      <c r="F47" s="101"/>
      <c r="G47" s="25"/>
      <c r="H47" s="101"/>
      <c r="I47" s="25"/>
      <c r="J47" s="101"/>
      <c r="K47" s="25"/>
      <c r="L47" s="101"/>
      <c r="M47" s="25"/>
      <c r="N47" s="101"/>
      <c r="O47" s="25"/>
      <c r="P47" s="101"/>
      <c r="Q47" s="25"/>
      <c r="R47" s="101"/>
      <c r="S47" s="25"/>
      <c r="T47" s="101"/>
      <c r="U47" s="25"/>
      <c r="V47" s="101"/>
      <c r="W47" s="25"/>
      <c r="X47" s="101"/>
    </row>
    <row r="48" spans="1:24" x14ac:dyDescent="0.2">
      <c r="A48" s="24"/>
      <c r="B48" s="23"/>
      <c r="C48" s="25"/>
      <c r="D48" s="101"/>
      <c r="E48" s="25"/>
      <c r="F48" s="101"/>
      <c r="G48" s="25"/>
      <c r="H48" s="101"/>
      <c r="I48" s="25"/>
      <c r="J48" s="101"/>
      <c r="K48" s="25"/>
      <c r="L48" s="101"/>
      <c r="M48" s="25"/>
      <c r="N48" s="101"/>
      <c r="O48" s="25"/>
      <c r="P48" s="101"/>
      <c r="Q48" s="25"/>
      <c r="R48" s="101"/>
      <c r="S48" s="25"/>
      <c r="T48" s="101"/>
      <c r="U48" s="25"/>
      <c r="V48" s="101"/>
      <c r="W48" s="25"/>
      <c r="X48" s="101"/>
    </row>
    <row r="49" spans="1:24" x14ac:dyDescent="0.2">
      <c r="A49" s="24"/>
      <c r="B49" s="23"/>
      <c r="C49" s="25"/>
      <c r="D49" s="101"/>
      <c r="E49" s="25"/>
      <c r="F49" s="101"/>
      <c r="G49" s="25"/>
      <c r="H49" s="101"/>
      <c r="I49" s="25"/>
      <c r="J49" s="101"/>
      <c r="K49" s="25"/>
      <c r="L49" s="101"/>
      <c r="M49" s="25"/>
      <c r="N49" s="101"/>
      <c r="O49" s="25"/>
      <c r="P49" s="101"/>
      <c r="Q49" s="25"/>
      <c r="R49" s="101"/>
      <c r="S49" s="25"/>
      <c r="T49" s="101"/>
      <c r="U49" s="25"/>
      <c r="V49" s="101"/>
      <c r="W49" s="25"/>
      <c r="X49" s="101"/>
    </row>
    <row r="50" spans="1:24" x14ac:dyDescent="0.2">
      <c r="A50" s="24"/>
      <c r="B50" s="23"/>
      <c r="C50" s="25"/>
      <c r="D50" s="101"/>
      <c r="E50" s="25"/>
      <c r="F50" s="101"/>
      <c r="G50" s="25"/>
      <c r="H50" s="101"/>
      <c r="I50" s="25"/>
      <c r="J50" s="101"/>
      <c r="K50" s="25"/>
      <c r="L50" s="101"/>
      <c r="M50" s="25"/>
      <c r="N50" s="101"/>
      <c r="O50" s="25"/>
      <c r="P50" s="101"/>
      <c r="Q50" s="25"/>
      <c r="R50" s="101"/>
      <c r="S50" s="25"/>
      <c r="T50" s="101"/>
      <c r="U50" s="25"/>
      <c r="V50" s="101"/>
      <c r="W50" s="25"/>
      <c r="X50" s="101"/>
    </row>
    <row r="51" spans="1:24" x14ac:dyDescent="0.2">
      <c r="A51" s="24"/>
      <c r="B51" s="23"/>
      <c r="C51" s="25"/>
      <c r="D51" s="101"/>
      <c r="E51" s="25"/>
      <c r="F51" s="101"/>
      <c r="G51" s="25"/>
      <c r="H51" s="101"/>
      <c r="I51" s="25"/>
      <c r="J51" s="101"/>
      <c r="K51" s="25"/>
      <c r="L51" s="101"/>
      <c r="M51" s="25"/>
      <c r="N51" s="101"/>
      <c r="O51" s="25"/>
      <c r="P51" s="101"/>
      <c r="Q51" s="25"/>
      <c r="R51" s="101"/>
      <c r="S51" s="25"/>
      <c r="T51" s="101"/>
      <c r="U51" s="25"/>
      <c r="V51" s="101"/>
      <c r="W51" s="25"/>
      <c r="X51" s="101"/>
    </row>
    <row r="52" spans="1:24" x14ac:dyDescent="0.2">
      <c r="A52" s="24"/>
      <c r="B52" s="23"/>
      <c r="C52" s="25"/>
      <c r="D52" s="101"/>
      <c r="E52" s="25"/>
      <c r="F52" s="101"/>
      <c r="G52" s="25"/>
      <c r="H52" s="101"/>
      <c r="I52" s="25"/>
      <c r="J52" s="101"/>
      <c r="K52" s="25"/>
      <c r="L52" s="101"/>
      <c r="M52" s="25"/>
      <c r="N52" s="101"/>
      <c r="O52" s="25"/>
      <c r="P52" s="101"/>
      <c r="Q52" s="25"/>
      <c r="R52" s="101"/>
      <c r="S52" s="25"/>
      <c r="T52" s="101"/>
      <c r="U52" s="25"/>
      <c r="V52" s="101"/>
      <c r="W52" s="25"/>
      <c r="X52" s="101"/>
    </row>
    <row r="53" spans="1:24" x14ac:dyDescent="0.2">
      <c r="A53" s="24"/>
      <c r="B53" s="23"/>
      <c r="C53" s="25"/>
      <c r="D53" s="101"/>
      <c r="E53" s="25"/>
      <c r="F53" s="101"/>
      <c r="G53" s="25"/>
      <c r="H53" s="101"/>
      <c r="I53" s="25"/>
      <c r="J53" s="101"/>
      <c r="K53" s="25"/>
      <c r="L53" s="101"/>
      <c r="M53" s="25"/>
      <c r="N53" s="101"/>
      <c r="O53" s="25"/>
      <c r="P53" s="101"/>
      <c r="Q53" s="25"/>
      <c r="R53" s="101"/>
      <c r="S53" s="25"/>
      <c r="T53" s="101"/>
      <c r="U53" s="25"/>
      <c r="V53" s="101"/>
      <c r="W53" s="25"/>
      <c r="X53" s="101"/>
    </row>
    <row r="54" spans="1:24" x14ac:dyDescent="0.2">
      <c r="A54" s="24"/>
      <c r="B54" s="23"/>
      <c r="C54" s="25"/>
      <c r="D54" s="101"/>
      <c r="E54" s="25"/>
      <c r="F54" s="101"/>
      <c r="G54" s="25"/>
      <c r="H54" s="101"/>
      <c r="I54" s="25"/>
      <c r="J54" s="101"/>
      <c r="K54" s="25"/>
      <c r="L54" s="101"/>
      <c r="M54" s="25"/>
      <c r="N54" s="101"/>
      <c r="O54" s="25"/>
      <c r="P54" s="101"/>
      <c r="Q54" s="25"/>
      <c r="R54" s="101"/>
      <c r="S54" s="25"/>
      <c r="T54" s="101"/>
      <c r="U54" s="25"/>
      <c r="V54" s="101"/>
      <c r="W54" s="25"/>
      <c r="X54" s="101"/>
    </row>
    <row r="55" spans="1:24" x14ac:dyDescent="0.2">
      <c r="A55" s="24"/>
      <c r="B55" s="23"/>
      <c r="C55" s="25"/>
      <c r="D55" s="101"/>
      <c r="E55" s="25"/>
      <c r="F55" s="101"/>
      <c r="G55" s="25"/>
      <c r="H55" s="101"/>
      <c r="I55" s="25"/>
      <c r="J55" s="101"/>
      <c r="K55" s="25"/>
      <c r="L55" s="101"/>
      <c r="M55" s="25"/>
      <c r="N55" s="101"/>
      <c r="O55" s="25"/>
      <c r="P55" s="101"/>
      <c r="Q55" s="25"/>
      <c r="R55" s="101"/>
      <c r="S55" s="25"/>
      <c r="T55" s="101"/>
      <c r="U55" s="25"/>
      <c r="V55" s="101"/>
      <c r="W55" s="25"/>
      <c r="X55" s="101"/>
    </row>
    <row r="56" spans="1:24" x14ac:dyDescent="0.2">
      <c r="A56" s="24"/>
      <c r="B56" s="23"/>
      <c r="C56" s="25"/>
      <c r="D56" s="101"/>
      <c r="E56" s="25"/>
      <c r="F56" s="101"/>
      <c r="G56" s="25"/>
      <c r="H56" s="101"/>
      <c r="I56" s="25"/>
      <c r="J56" s="101"/>
      <c r="K56" s="25"/>
      <c r="L56" s="101"/>
      <c r="M56" s="25"/>
      <c r="N56" s="101"/>
      <c r="O56" s="25"/>
      <c r="P56" s="101"/>
      <c r="Q56" s="25"/>
      <c r="R56" s="101"/>
      <c r="S56" s="25"/>
      <c r="T56" s="101"/>
      <c r="U56" s="25"/>
      <c r="V56" s="101"/>
      <c r="W56" s="25"/>
      <c r="X56" s="101"/>
    </row>
    <row r="57" spans="1:24" ht="33" customHeight="1" x14ac:dyDescent="0.2">
      <c r="A57" s="132" t="s">
        <v>60</v>
      </c>
      <c r="B57" s="131"/>
      <c r="C57" s="116" t="str">
        <f t="shared" ref="C57:H57" si="12">IF(C59&gt;0,"Fail", IF(C58&gt;0,"Conditional","Pass"))</f>
        <v>Pass</v>
      </c>
      <c r="D57" s="117" t="str">
        <f t="shared" si="12"/>
        <v>Pass</v>
      </c>
      <c r="E57" s="116" t="str">
        <f t="shared" ref="E57:X57" si="13">IF(E59&gt;0,"Fail", IF(E58&gt;0,"Conditional","Pass"))</f>
        <v>Pass</v>
      </c>
      <c r="F57" s="117" t="str">
        <f t="shared" si="13"/>
        <v>Pass</v>
      </c>
      <c r="G57" s="116" t="str">
        <f t="shared" si="13"/>
        <v>Pass</v>
      </c>
      <c r="H57" s="117" t="str">
        <f t="shared" si="13"/>
        <v>Pass</v>
      </c>
      <c r="I57" s="116" t="str">
        <f t="shared" si="13"/>
        <v>Pass</v>
      </c>
      <c r="J57" s="117" t="str">
        <f t="shared" si="13"/>
        <v>Pass</v>
      </c>
      <c r="K57" s="116" t="str">
        <f t="shared" si="13"/>
        <v>Pass</v>
      </c>
      <c r="L57" s="117" t="str">
        <f t="shared" si="13"/>
        <v>Pass</v>
      </c>
      <c r="M57" s="116" t="str">
        <f t="shared" si="13"/>
        <v>Pass</v>
      </c>
      <c r="N57" s="117" t="str">
        <f t="shared" si="13"/>
        <v>Pass</v>
      </c>
      <c r="O57" s="116" t="str">
        <f t="shared" si="13"/>
        <v>Pass</v>
      </c>
      <c r="P57" s="117" t="str">
        <f t="shared" si="13"/>
        <v>Pass</v>
      </c>
      <c r="Q57" s="116" t="str">
        <f t="shared" si="13"/>
        <v>Pass</v>
      </c>
      <c r="R57" s="117" t="str">
        <f t="shared" si="13"/>
        <v>Pass</v>
      </c>
      <c r="S57" s="116" t="str">
        <f t="shared" si="13"/>
        <v>Pass</v>
      </c>
      <c r="T57" s="117" t="str">
        <f t="shared" si="13"/>
        <v>Pass</v>
      </c>
      <c r="U57" s="116" t="str">
        <f t="shared" si="13"/>
        <v>Pass</v>
      </c>
      <c r="V57" s="117" t="str">
        <f t="shared" si="13"/>
        <v>Pass</v>
      </c>
      <c r="W57" s="116" t="str">
        <f t="shared" si="13"/>
        <v>Pass</v>
      </c>
      <c r="X57" s="117" t="str">
        <f t="shared" si="13"/>
        <v>Pass</v>
      </c>
    </row>
    <row r="58" spans="1:24" ht="15.75" hidden="1" customHeight="1" x14ac:dyDescent="0.2">
      <c r="A58" s="21"/>
      <c r="B58" s="115" t="s">
        <v>48</v>
      </c>
      <c r="C58" s="22">
        <f t="shared" ref="C58:X58" si="14">COUNTIF(C$60:C$76, "=Conditional")</f>
        <v>0</v>
      </c>
      <c r="D58" s="101">
        <f t="shared" si="14"/>
        <v>0</v>
      </c>
      <c r="E58" s="22">
        <f t="shared" si="14"/>
        <v>0</v>
      </c>
      <c r="F58" s="101">
        <f t="shared" si="14"/>
        <v>0</v>
      </c>
      <c r="G58" s="22">
        <f t="shared" si="14"/>
        <v>0</v>
      </c>
      <c r="H58" s="101">
        <f t="shared" si="14"/>
        <v>0</v>
      </c>
      <c r="I58" s="22">
        <f t="shared" si="14"/>
        <v>0</v>
      </c>
      <c r="J58" s="101">
        <f t="shared" si="14"/>
        <v>0</v>
      </c>
      <c r="K58" s="22">
        <f t="shared" si="14"/>
        <v>0</v>
      </c>
      <c r="L58" s="101">
        <f t="shared" si="14"/>
        <v>0</v>
      </c>
      <c r="M58" s="22">
        <f t="shared" si="14"/>
        <v>0</v>
      </c>
      <c r="N58" s="101">
        <f t="shared" si="14"/>
        <v>0</v>
      </c>
      <c r="O58" s="22">
        <f t="shared" si="14"/>
        <v>0</v>
      </c>
      <c r="P58" s="101">
        <f t="shared" si="14"/>
        <v>0</v>
      </c>
      <c r="Q58" s="22">
        <f t="shared" si="14"/>
        <v>0</v>
      </c>
      <c r="R58" s="101">
        <f t="shared" si="14"/>
        <v>0</v>
      </c>
      <c r="S58" s="22">
        <f t="shared" si="14"/>
        <v>0</v>
      </c>
      <c r="T58" s="101">
        <f t="shared" si="14"/>
        <v>0</v>
      </c>
      <c r="U58" s="22">
        <f t="shared" si="14"/>
        <v>0</v>
      </c>
      <c r="V58" s="101">
        <f t="shared" si="14"/>
        <v>0</v>
      </c>
      <c r="W58" s="22">
        <f t="shared" si="14"/>
        <v>0</v>
      </c>
      <c r="X58" s="101">
        <f t="shared" si="14"/>
        <v>0</v>
      </c>
    </row>
    <row r="59" spans="1:24" ht="15.75" hidden="1" customHeight="1" x14ac:dyDescent="0.2">
      <c r="A59" s="21"/>
      <c r="B59" s="115" t="s">
        <v>49</v>
      </c>
      <c r="C59" s="22">
        <f t="shared" ref="C59:X59" si="15">COUNTIF(C$60:C$76, "=Fail")</f>
        <v>0</v>
      </c>
      <c r="D59" s="101">
        <f t="shared" si="15"/>
        <v>0</v>
      </c>
      <c r="E59" s="22">
        <f t="shared" si="15"/>
        <v>0</v>
      </c>
      <c r="F59" s="101">
        <f t="shared" si="15"/>
        <v>0</v>
      </c>
      <c r="G59" s="22">
        <f t="shared" si="15"/>
        <v>0</v>
      </c>
      <c r="H59" s="101">
        <f t="shared" si="15"/>
        <v>0</v>
      </c>
      <c r="I59" s="22">
        <f t="shared" si="15"/>
        <v>0</v>
      </c>
      <c r="J59" s="101">
        <f t="shared" si="15"/>
        <v>0</v>
      </c>
      <c r="K59" s="22">
        <f t="shared" si="15"/>
        <v>0</v>
      </c>
      <c r="L59" s="101">
        <f t="shared" si="15"/>
        <v>0</v>
      </c>
      <c r="M59" s="22">
        <f t="shared" si="15"/>
        <v>0</v>
      </c>
      <c r="N59" s="101">
        <f t="shared" si="15"/>
        <v>0</v>
      </c>
      <c r="O59" s="22">
        <f t="shared" si="15"/>
        <v>0</v>
      </c>
      <c r="P59" s="101">
        <f t="shared" si="15"/>
        <v>0</v>
      </c>
      <c r="Q59" s="22">
        <f t="shared" si="15"/>
        <v>0</v>
      </c>
      <c r="R59" s="101">
        <f t="shared" si="15"/>
        <v>0</v>
      </c>
      <c r="S59" s="22">
        <f t="shared" si="15"/>
        <v>0</v>
      </c>
      <c r="T59" s="101">
        <f t="shared" si="15"/>
        <v>0</v>
      </c>
      <c r="U59" s="22">
        <f t="shared" si="15"/>
        <v>0</v>
      </c>
      <c r="V59" s="101">
        <f t="shared" si="15"/>
        <v>0</v>
      </c>
      <c r="W59" s="22">
        <f t="shared" si="15"/>
        <v>0</v>
      </c>
      <c r="X59" s="101">
        <f t="shared" si="15"/>
        <v>0</v>
      </c>
    </row>
    <row r="60" spans="1:24" ht="15.75" hidden="1" customHeight="1" x14ac:dyDescent="0.2">
      <c r="A60" s="24"/>
      <c r="B60" s="38" t="s">
        <v>35</v>
      </c>
      <c r="C60" s="25"/>
      <c r="D60" s="101"/>
      <c r="E60" s="25"/>
      <c r="F60" s="101"/>
      <c r="G60" s="25"/>
      <c r="H60" s="101"/>
      <c r="I60" s="25"/>
      <c r="J60" s="101"/>
      <c r="K60" s="25"/>
      <c r="L60" s="101"/>
      <c r="M60" s="25"/>
      <c r="N60" s="101"/>
      <c r="O60" s="25"/>
      <c r="P60" s="101"/>
      <c r="Q60" s="25"/>
      <c r="R60" s="101"/>
      <c r="S60" s="25"/>
      <c r="T60" s="101"/>
      <c r="U60" s="25"/>
      <c r="V60" s="101"/>
      <c r="W60" s="25"/>
      <c r="X60" s="101"/>
    </row>
    <row r="61" spans="1:24" x14ac:dyDescent="0.2">
      <c r="A61" s="24">
        <v>1</v>
      </c>
      <c r="B61" s="23"/>
      <c r="C61" s="25"/>
      <c r="D61" s="101"/>
      <c r="E61" s="25"/>
      <c r="F61" s="101"/>
      <c r="G61" s="25"/>
      <c r="H61" s="101"/>
      <c r="I61" s="25"/>
      <c r="J61" s="101"/>
      <c r="K61" s="25"/>
      <c r="L61" s="101"/>
      <c r="M61" s="25"/>
      <c r="N61" s="101"/>
      <c r="O61" s="25"/>
      <c r="P61" s="101"/>
      <c r="Q61" s="25"/>
      <c r="R61" s="101"/>
      <c r="S61" s="25"/>
      <c r="T61" s="101"/>
      <c r="U61" s="25"/>
      <c r="V61" s="101"/>
      <c r="W61" s="25"/>
      <c r="X61" s="101"/>
    </row>
    <row r="62" spans="1:24" x14ac:dyDescent="0.2">
      <c r="A62" s="24">
        <v>2</v>
      </c>
      <c r="B62" s="23"/>
      <c r="C62" s="25"/>
      <c r="D62" s="101"/>
      <c r="E62" s="25"/>
      <c r="F62" s="101"/>
      <c r="G62" s="25"/>
      <c r="H62" s="101"/>
      <c r="I62" s="25"/>
      <c r="J62" s="101"/>
      <c r="K62" s="25"/>
      <c r="L62" s="101"/>
      <c r="M62" s="25"/>
      <c r="N62" s="101"/>
      <c r="O62" s="25"/>
      <c r="P62" s="101"/>
      <c r="Q62" s="25"/>
      <c r="R62" s="101"/>
      <c r="S62" s="25"/>
      <c r="T62" s="101"/>
      <c r="U62" s="25"/>
      <c r="V62" s="101"/>
      <c r="W62" s="25"/>
      <c r="X62" s="101"/>
    </row>
    <row r="63" spans="1:24" x14ac:dyDescent="0.2">
      <c r="A63" s="24">
        <v>3</v>
      </c>
      <c r="B63" s="23"/>
      <c r="C63" s="25"/>
      <c r="D63" s="101"/>
      <c r="E63" s="25"/>
      <c r="F63" s="101"/>
      <c r="G63" s="25"/>
      <c r="H63" s="101"/>
      <c r="I63" s="25"/>
      <c r="J63" s="101"/>
      <c r="K63" s="25"/>
      <c r="L63" s="101"/>
      <c r="M63" s="25"/>
      <c r="N63" s="101"/>
      <c r="O63" s="25"/>
      <c r="P63" s="101"/>
      <c r="Q63" s="25"/>
      <c r="R63" s="101"/>
      <c r="S63" s="25"/>
      <c r="T63" s="101"/>
      <c r="U63" s="25"/>
      <c r="V63" s="101"/>
      <c r="W63" s="25"/>
      <c r="X63" s="101"/>
    </row>
    <row r="64" spans="1:24" x14ac:dyDescent="0.2">
      <c r="A64" s="24">
        <v>4</v>
      </c>
      <c r="B64" s="23"/>
      <c r="C64" s="25"/>
      <c r="D64" s="101"/>
      <c r="E64" s="25"/>
      <c r="F64" s="101"/>
      <c r="G64" s="25"/>
      <c r="H64" s="101"/>
      <c r="I64" s="25"/>
      <c r="J64" s="101"/>
      <c r="K64" s="25"/>
      <c r="L64" s="101"/>
      <c r="M64" s="25"/>
      <c r="N64" s="101"/>
      <c r="O64" s="25"/>
      <c r="P64" s="101"/>
      <c r="Q64" s="25"/>
      <c r="R64" s="101"/>
      <c r="S64" s="25"/>
      <c r="T64" s="101"/>
      <c r="U64" s="25"/>
      <c r="V64" s="101"/>
      <c r="W64" s="25"/>
      <c r="X64" s="101"/>
    </row>
    <row r="65" spans="1:24" x14ac:dyDescent="0.2">
      <c r="A65" s="24">
        <v>5</v>
      </c>
      <c r="B65" s="23"/>
      <c r="C65" s="25"/>
      <c r="D65" s="101"/>
      <c r="E65" s="25"/>
      <c r="F65" s="101"/>
      <c r="G65" s="25"/>
      <c r="H65" s="101"/>
      <c r="I65" s="25"/>
      <c r="J65" s="101"/>
      <c r="K65" s="25"/>
      <c r="L65" s="101"/>
      <c r="M65" s="25"/>
      <c r="N65" s="101"/>
      <c r="O65" s="25"/>
      <c r="P65" s="101"/>
      <c r="Q65" s="25"/>
      <c r="R65" s="101"/>
      <c r="S65" s="25"/>
      <c r="T65" s="101"/>
      <c r="U65" s="25"/>
      <c r="V65" s="101"/>
      <c r="W65" s="25"/>
      <c r="X65" s="101"/>
    </row>
    <row r="66" spans="1:24" x14ac:dyDescent="0.2">
      <c r="A66" s="24">
        <v>6</v>
      </c>
      <c r="B66" s="23"/>
      <c r="C66" s="25"/>
      <c r="D66" s="101"/>
      <c r="E66" s="25"/>
      <c r="F66" s="101"/>
      <c r="G66" s="25"/>
      <c r="H66" s="101"/>
      <c r="I66" s="25"/>
      <c r="J66" s="101"/>
      <c r="K66" s="25"/>
      <c r="L66" s="101"/>
      <c r="M66" s="25"/>
      <c r="N66" s="101"/>
      <c r="O66" s="25"/>
      <c r="P66" s="101"/>
      <c r="Q66" s="25"/>
      <c r="R66" s="101"/>
      <c r="S66" s="25"/>
      <c r="T66" s="101"/>
      <c r="U66" s="25"/>
      <c r="V66" s="101"/>
      <c r="W66" s="25"/>
      <c r="X66" s="101"/>
    </row>
    <row r="67" spans="1:24" x14ac:dyDescent="0.2">
      <c r="A67" s="24">
        <v>7</v>
      </c>
      <c r="B67" s="23"/>
      <c r="C67" s="25"/>
      <c r="D67" s="101"/>
      <c r="E67" s="25"/>
      <c r="F67" s="101"/>
      <c r="G67" s="25"/>
      <c r="H67" s="101"/>
      <c r="I67" s="25"/>
      <c r="J67" s="101"/>
      <c r="K67" s="25"/>
      <c r="L67" s="101"/>
      <c r="M67" s="25"/>
      <c r="N67" s="101"/>
      <c r="O67" s="25"/>
      <c r="P67" s="101"/>
      <c r="Q67" s="25"/>
      <c r="R67" s="101"/>
      <c r="S67" s="25"/>
      <c r="T67" s="101"/>
      <c r="U67" s="25"/>
      <c r="V67" s="101"/>
      <c r="W67" s="25"/>
      <c r="X67" s="101"/>
    </row>
    <row r="68" spans="1:24" x14ac:dyDescent="0.2">
      <c r="A68" s="24">
        <v>8</v>
      </c>
      <c r="B68" s="23"/>
      <c r="C68" s="25"/>
      <c r="D68" s="101"/>
      <c r="E68" s="25"/>
      <c r="F68" s="101"/>
      <c r="G68" s="25"/>
      <c r="H68" s="101"/>
      <c r="I68" s="25"/>
      <c r="J68" s="101"/>
      <c r="K68" s="25"/>
      <c r="L68" s="101"/>
      <c r="M68" s="25"/>
      <c r="N68" s="101"/>
      <c r="O68" s="25"/>
      <c r="P68" s="101"/>
      <c r="Q68" s="25"/>
      <c r="R68" s="101"/>
      <c r="S68" s="25"/>
      <c r="T68" s="101"/>
      <c r="U68" s="25"/>
      <c r="V68" s="101"/>
      <c r="W68" s="25"/>
      <c r="X68" s="101"/>
    </row>
    <row r="69" spans="1:24" x14ac:dyDescent="0.2">
      <c r="A69" s="24">
        <v>9</v>
      </c>
      <c r="B69" s="23"/>
      <c r="C69" s="25"/>
      <c r="D69" s="101"/>
      <c r="E69" s="25"/>
      <c r="F69" s="101"/>
      <c r="G69" s="25"/>
      <c r="H69" s="101"/>
      <c r="I69" s="25"/>
      <c r="J69" s="101"/>
      <c r="K69" s="25"/>
      <c r="L69" s="101"/>
      <c r="M69" s="25"/>
      <c r="N69" s="101"/>
      <c r="O69" s="25"/>
      <c r="P69" s="101"/>
      <c r="Q69" s="25"/>
      <c r="R69" s="101"/>
      <c r="S69" s="25"/>
      <c r="T69" s="101"/>
      <c r="U69" s="25"/>
      <c r="V69" s="101"/>
      <c r="W69" s="25"/>
      <c r="X69" s="101"/>
    </row>
    <row r="70" spans="1:24" x14ac:dyDescent="0.2">
      <c r="A70" s="24">
        <v>10</v>
      </c>
      <c r="B70" s="23"/>
      <c r="C70" s="25"/>
      <c r="D70" s="101"/>
      <c r="E70" s="25"/>
      <c r="F70" s="101"/>
      <c r="G70" s="25"/>
      <c r="H70" s="101"/>
      <c r="I70" s="25"/>
      <c r="J70" s="101"/>
      <c r="K70" s="25"/>
      <c r="L70" s="101"/>
      <c r="M70" s="25"/>
      <c r="N70" s="101"/>
      <c r="O70" s="25"/>
      <c r="P70" s="101"/>
      <c r="Q70" s="25"/>
      <c r="R70" s="101"/>
      <c r="S70" s="25"/>
      <c r="T70" s="101"/>
      <c r="U70" s="25"/>
      <c r="V70" s="101"/>
      <c r="W70" s="25"/>
      <c r="X70" s="101"/>
    </row>
    <row r="71" spans="1:24" x14ac:dyDescent="0.2">
      <c r="A71" s="81"/>
      <c r="B71" s="82"/>
      <c r="C71" s="83"/>
      <c r="D71" s="102"/>
      <c r="E71" s="83"/>
      <c r="F71" s="102"/>
      <c r="G71" s="83"/>
      <c r="H71" s="102"/>
      <c r="I71" s="83"/>
      <c r="J71" s="102"/>
      <c r="K71" s="83"/>
      <c r="L71" s="102"/>
      <c r="M71" s="83"/>
      <c r="N71" s="102"/>
      <c r="O71" s="83"/>
      <c r="P71" s="102"/>
      <c r="Q71" s="83"/>
      <c r="R71" s="102"/>
      <c r="S71" s="83"/>
      <c r="T71" s="102"/>
      <c r="U71" s="83"/>
      <c r="V71" s="102"/>
      <c r="W71" s="83"/>
      <c r="X71" s="102"/>
    </row>
    <row r="72" spans="1:24" x14ac:dyDescent="0.2">
      <c r="A72" s="81"/>
      <c r="B72" s="82"/>
      <c r="C72" s="83"/>
      <c r="D72" s="102"/>
      <c r="E72" s="83"/>
      <c r="F72" s="102"/>
      <c r="G72" s="83"/>
      <c r="H72" s="102"/>
      <c r="I72" s="83"/>
      <c r="J72" s="102"/>
      <c r="K72" s="83"/>
      <c r="L72" s="102"/>
      <c r="M72" s="83"/>
      <c r="N72" s="102"/>
      <c r="O72" s="83"/>
      <c r="P72" s="102"/>
      <c r="Q72" s="83"/>
      <c r="R72" s="102"/>
      <c r="S72" s="83"/>
      <c r="T72" s="102"/>
      <c r="U72" s="83"/>
      <c r="V72" s="102"/>
      <c r="W72" s="83"/>
      <c r="X72" s="102"/>
    </row>
    <row r="73" spans="1:24" x14ac:dyDescent="0.2">
      <c r="A73" s="81"/>
      <c r="B73" s="82"/>
      <c r="C73" s="83"/>
      <c r="D73" s="102"/>
      <c r="E73" s="83"/>
      <c r="F73" s="102"/>
      <c r="G73" s="83"/>
      <c r="H73" s="102"/>
      <c r="I73" s="83"/>
      <c r="J73" s="102"/>
      <c r="K73" s="83"/>
      <c r="L73" s="102"/>
      <c r="M73" s="83"/>
      <c r="N73" s="102"/>
      <c r="O73" s="83"/>
      <c r="P73" s="102"/>
      <c r="Q73" s="83"/>
      <c r="R73" s="102"/>
      <c r="S73" s="83"/>
      <c r="T73" s="102"/>
      <c r="U73" s="83"/>
      <c r="V73" s="102"/>
      <c r="W73" s="83"/>
      <c r="X73" s="102"/>
    </row>
    <row r="74" spans="1:24" x14ac:dyDescent="0.2">
      <c r="A74" s="81"/>
      <c r="B74" s="82"/>
      <c r="C74" s="83"/>
      <c r="D74" s="102"/>
      <c r="E74" s="83"/>
      <c r="F74" s="102"/>
      <c r="G74" s="83"/>
      <c r="H74" s="102"/>
      <c r="I74" s="83"/>
      <c r="J74" s="102"/>
      <c r="K74" s="83"/>
      <c r="L74" s="102"/>
      <c r="M74" s="83"/>
      <c r="N74" s="102"/>
      <c r="O74" s="83"/>
      <c r="P74" s="102"/>
      <c r="Q74" s="83"/>
      <c r="R74" s="102"/>
      <c r="S74" s="83"/>
      <c r="T74" s="102"/>
      <c r="U74" s="83"/>
      <c r="V74" s="102"/>
      <c r="W74" s="83"/>
      <c r="X74" s="102"/>
    </row>
    <row r="75" spans="1:24" s="118" customFormat="1" ht="15.75" thickBot="1" x14ac:dyDescent="0.25">
      <c r="A75" s="81"/>
      <c r="B75" s="82"/>
      <c r="C75" s="83"/>
      <c r="D75" s="102"/>
      <c r="E75" s="83"/>
      <c r="F75" s="102"/>
      <c r="G75" s="83"/>
      <c r="H75" s="102"/>
      <c r="I75" s="83"/>
      <c r="J75" s="102"/>
      <c r="K75" s="83"/>
      <c r="L75" s="102"/>
      <c r="M75" s="83"/>
      <c r="N75" s="102"/>
      <c r="O75" s="83"/>
      <c r="P75" s="102"/>
      <c r="Q75" s="83"/>
      <c r="R75" s="102"/>
      <c r="S75" s="83"/>
      <c r="T75" s="102"/>
      <c r="U75" s="83"/>
      <c r="V75" s="102"/>
      <c r="W75" s="83"/>
      <c r="X75" s="102"/>
    </row>
    <row r="76" spans="1:24" s="89" customFormat="1" x14ac:dyDescent="0.2">
      <c r="A76" s="134" t="s">
        <v>45</v>
      </c>
      <c r="B76" s="135"/>
      <c r="C76" s="75"/>
      <c r="D76" s="99"/>
      <c r="E76" s="75"/>
      <c r="F76" s="99"/>
      <c r="G76" s="75"/>
      <c r="H76" s="99"/>
      <c r="I76" s="75"/>
      <c r="J76" s="99"/>
      <c r="K76" s="75"/>
      <c r="L76" s="99"/>
      <c r="M76" s="75"/>
      <c r="N76" s="99"/>
      <c r="O76" s="75"/>
      <c r="P76" s="99"/>
      <c r="Q76" s="75"/>
      <c r="R76" s="99"/>
      <c r="S76" s="75"/>
      <c r="T76" s="99"/>
      <c r="U76" s="75"/>
      <c r="V76" s="99"/>
      <c r="W76" s="75"/>
      <c r="X76" s="99"/>
    </row>
    <row r="77" spans="1:24" s="86" customFormat="1" x14ac:dyDescent="0.2">
      <c r="A77" s="87"/>
    </row>
    <row r="78" spans="1:24" s="86" customFormat="1" x14ac:dyDescent="0.2">
      <c r="A78" s="85"/>
    </row>
    <row r="79" spans="1:24" x14ac:dyDescent="0.2">
      <c r="A79" s="127" t="s">
        <v>31</v>
      </c>
      <c r="B79" s="127"/>
    </row>
    <row r="80" spans="1:24" x14ac:dyDescent="0.2">
      <c r="A80" s="128"/>
      <c r="B80" s="128"/>
    </row>
  </sheetData>
  <sheetProtection algorithmName="SHA-512" hashValue="0FLTdl8vWEknvGptWeUocdkr3i78eoIcjZ8HH9O4tLuODNsj6gDQNaJoEtAvP9yHBcNFnzO6KdVCzRqrP41Zlg==" saltValue="6c6tG4CwJcPjI6q7XlkKdQ==" spinCount="100000" sheet="1" objects="1" scenarios="1" insertRows="0" selectLockedCells="1"/>
  <mergeCells count="31">
    <mergeCell ref="C9:C11"/>
    <mergeCell ref="W9:W11"/>
    <mergeCell ref="X9:X11"/>
    <mergeCell ref="S9:S11"/>
    <mergeCell ref="N9:N11"/>
    <mergeCell ref="O9:O11"/>
    <mergeCell ref="P9:P11"/>
    <mergeCell ref="Q9:Q11"/>
    <mergeCell ref="R9:R11"/>
    <mergeCell ref="T9:T11"/>
    <mergeCell ref="U9:U11"/>
    <mergeCell ref="V9:V11"/>
    <mergeCell ref="D9:D11"/>
    <mergeCell ref="E9:E11"/>
    <mergeCell ref="F9:F11"/>
    <mergeCell ref="G9:G11"/>
    <mergeCell ref="H9:H11"/>
    <mergeCell ref="A1:B1"/>
    <mergeCell ref="A7:B7"/>
    <mergeCell ref="A79:B80"/>
    <mergeCell ref="A9:B10"/>
    <mergeCell ref="A16:B16"/>
    <mergeCell ref="A40:B40"/>
    <mergeCell ref="A57:B57"/>
    <mergeCell ref="A8:B8"/>
    <mergeCell ref="A76:B76"/>
    <mergeCell ref="I9:I11"/>
    <mergeCell ref="J9:J11"/>
    <mergeCell ref="K9:K11"/>
    <mergeCell ref="L9:L11"/>
    <mergeCell ref="M9:M11"/>
  </mergeCells>
  <phoneticPr fontId="3" type="noConversion"/>
  <conditionalFormatting sqref="C58:D78 C17:D39 C41:D56">
    <cfRule type="cellIs" dxfId="355" priority="313" operator="equal">
      <formula>"Fail"</formula>
    </cfRule>
    <cfRule type="cellIs" dxfId="354" priority="314" operator="equal">
      <formula>"Conditional"</formula>
    </cfRule>
    <cfRule type="cellIs" dxfId="353" priority="315" operator="equal">
      <formula>"Pass"</formula>
    </cfRule>
  </conditionalFormatting>
  <conditionalFormatting sqref="C14:D16 C57:D57 C40:D40">
    <cfRule type="cellIs" dxfId="352" priority="319" stopIfTrue="1" operator="equal">
      <formula>"Fail"</formula>
    </cfRule>
    <cfRule type="cellIs" dxfId="351" priority="320" stopIfTrue="1" operator="equal">
      <formula>"Conditional"</formula>
    </cfRule>
    <cfRule type="cellIs" dxfId="350" priority="321" stopIfTrue="1" operator="equal">
      <formula>"Pass"</formula>
    </cfRule>
  </conditionalFormatting>
  <conditionalFormatting sqref="E58:F78 E17:F39 E41:F56">
    <cfRule type="cellIs" dxfId="59" priority="55" operator="equal">
      <formula>"Fail"</formula>
    </cfRule>
    <cfRule type="cellIs" dxfId="58" priority="56" operator="equal">
      <formula>"Conditional"</formula>
    </cfRule>
    <cfRule type="cellIs" dxfId="57" priority="57" operator="equal">
      <formula>"Pass"</formula>
    </cfRule>
  </conditionalFormatting>
  <conditionalFormatting sqref="E14:F16 E57:F57 E40:F40">
    <cfRule type="cellIs" dxfId="56" priority="58" stopIfTrue="1" operator="equal">
      <formula>"Fail"</formula>
    </cfRule>
    <cfRule type="cellIs" dxfId="55" priority="59" stopIfTrue="1" operator="equal">
      <formula>"Conditional"</formula>
    </cfRule>
    <cfRule type="cellIs" dxfId="54" priority="60" stopIfTrue="1" operator="equal">
      <formula>"Pass"</formula>
    </cfRule>
  </conditionalFormatting>
  <conditionalFormatting sqref="G58:H78 G17:H39 G41:H56">
    <cfRule type="cellIs" dxfId="53" priority="49" operator="equal">
      <formula>"Fail"</formula>
    </cfRule>
    <cfRule type="cellIs" dxfId="52" priority="50" operator="equal">
      <formula>"Conditional"</formula>
    </cfRule>
    <cfRule type="cellIs" dxfId="51" priority="51" operator="equal">
      <formula>"Pass"</formula>
    </cfRule>
  </conditionalFormatting>
  <conditionalFormatting sqref="G14:H16 G57:H57 G40:H40">
    <cfRule type="cellIs" dxfId="50" priority="52" stopIfTrue="1" operator="equal">
      <formula>"Fail"</formula>
    </cfRule>
    <cfRule type="cellIs" dxfId="49" priority="53" stopIfTrue="1" operator="equal">
      <formula>"Conditional"</formula>
    </cfRule>
    <cfRule type="cellIs" dxfId="48" priority="54" stopIfTrue="1" operator="equal">
      <formula>"Pass"</formula>
    </cfRule>
  </conditionalFormatting>
  <conditionalFormatting sqref="I58:J78 I17:J39 I41:J56">
    <cfRule type="cellIs" dxfId="47" priority="43" operator="equal">
      <formula>"Fail"</formula>
    </cfRule>
    <cfRule type="cellIs" dxfId="46" priority="44" operator="equal">
      <formula>"Conditional"</formula>
    </cfRule>
    <cfRule type="cellIs" dxfId="45" priority="45" operator="equal">
      <formula>"Pass"</formula>
    </cfRule>
  </conditionalFormatting>
  <conditionalFormatting sqref="I14:J16 I57:J57 I40:J40">
    <cfRule type="cellIs" dxfId="44" priority="46" stopIfTrue="1" operator="equal">
      <formula>"Fail"</formula>
    </cfRule>
    <cfRule type="cellIs" dxfId="43" priority="47" stopIfTrue="1" operator="equal">
      <formula>"Conditional"</formula>
    </cfRule>
    <cfRule type="cellIs" dxfId="42" priority="48" stopIfTrue="1" operator="equal">
      <formula>"Pass"</formula>
    </cfRule>
  </conditionalFormatting>
  <conditionalFormatting sqref="K58:L78 K17:L39 K41:L56">
    <cfRule type="cellIs" dxfId="41" priority="37" operator="equal">
      <formula>"Fail"</formula>
    </cfRule>
    <cfRule type="cellIs" dxfId="40" priority="38" operator="equal">
      <formula>"Conditional"</formula>
    </cfRule>
    <cfRule type="cellIs" dxfId="39" priority="39" operator="equal">
      <formula>"Pass"</formula>
    </cfRule>
  </conditionalFormatting>
  <conditionalFormatting sqref="K14:L16 K57:L57 K40:L40">
    <cfRule type="cellIs" dxfId="38" priority="40" stopIfTrue="1" operator="equal">
      <formula>"Fail"</formula>
    </cfRule>
    <cfRule type="cellIs" dxfId="37" priority="41" stopIfTrue="1" operator="equal">
      <formula>"Conditional"</formula>
    </cfRule>
    <cfRule type="cellIs" dxfId="36" priority="42" stopIfTrue="1" operator="equal">
      <formula>"Pass"</formula>
    </cfRule>
  </conditionalFormatting>
  <conditionalFormatting sqref="M58:N78 M17:N39 M41:N56">
    <cfRule type="cellIs" dxfId="35" priority="31" operator="equal">
      <formula>"Fail"</formula>
    </cfRule>
    <cfRule type="cellIs" dxfId="34" priority="32" operator="equal">
      <formula>"Conditional"</formula>
    </cfRule>
    <cfRule type="cellIs" dxfId="33" priority="33" operator="equal">
      <formula>"Pass"</formula>
    </cfRule>
  </conditionalFormatting>
  <conditionalFormatting sqref="M14:N16 M57:N57 M40:N40">
    <cfRule type="cellIs" dxfId="32" priority="34" stopIfTrue="1" operator="equal">
      <formula>"Fail"</formula>
    </cfRule>
    <cfRule type="cellIs" dxfId="31" priority="35" stopIfTrue="1" operator="equal">
      <formula>"Conditional"</formula>
    </cfRule>
    <cfRule type="cellIs" dxfId="30" priority="36" stopIfTrue="1" operator="equal">
      <formula>"Pass"</formula>
    </cfRule>
  </conditionalFormatting>
  <conditionalFormatting sqref="O58:P78 O17:P39 O41:P56">
    <cfRule type="cellIs" dxfId="29" priority="25" operator="equal">
      <formula>"Fail"</formula>
    </cfRule>
    <cfRule type="cellIs" dxfId="28" priority="26" operator="equal">
      <formula>"Conditional"</formula>
    </cfRule>
    <cfRule type="cellIs" dxfId="27" priority="27" operator="equal">
      <formula>"Pass"</formula>
    </cfRule>
  </conditionalFormatting>
  <conditionalFormatting sqref="O14:P16 O57:P57 O40:P40">
    <cfRule type="cellIs" dxfId="26" priority="28" stopIfTrue="1" operator="equal">
      <formula>"Fail"</formula>
    </cfRule>
    <cfRule type="cellIs" dxfId="25" priority="29" stopIfTrue="1" operator="equal">
      <formula>"Conditional"</formula>
    </cfRule>
    <cfRule type="cellIs" dxfId="24" priority="30" stopIfTrue="1" operator="equal">
      <formula>"Pass"</formula>
    </cfRule>
  </conditionalFormatting>
  <conditionalFormatting sqref="Q58:R78 Q17:R39 Q41:R56">
    <cfRule type="cellIs" dxfId="23" priority="19" operator="equal">
      <formula>"Fail"</formula>
    </cfRule>
    <cfRule type="cellIs" dxfId="22" priority="20" operator="equal">
      <formula>"Conditional"</formula>
    </cfRule>
    <cfRule type="cellIs" dxfId="21" priority="21" operator="equal">
      <formula>"Pass"</formula>
    </cfRule>
  </conditionalFormatting>
  <conditionalFormatting sqref="Q14:R16 Q57:R57 Q40:R40">
    <cfRule type="cellIs" dxfId="20" priority="22" stopIfTrue="1" operator="equal">
      <formula>"Fail"</formula>
    </cfRule>
    <cfRule type="cellIs" dxfId="19" priority="23" stopIfTrue="1" operator="equal">
      <formula>"Conditional"</formula>
    </cfRule>
    <cfRule type="cellIs" dxfId="18" priority="24" stopIfTrue="1" operator="equal">
      <formula>"Pass"</formula>
    </cfRule>
  </conditionalFormatting>
  <conditionalFormatting sqref="S58:T78 S17:T39 S41:T56">
    <cfRule type="cellIs" dxfId="17" priority="13" operator="equal">
      <formula>"Fail"</formula>
    </cfRule>
    <cfRule type="cellIs" dxfId="16" priority="14" operator="equal">
      <formula>"Conditional"</formula>
    </cfRule>
    <cfRule type="cellIs" dxfId="15" priority="15" operator="equal">
      <formula>"Pass"</formula>
    </cfRule>
  </conditionalFormatting>
  <conditionalFormatting sqref="S14:T16 S57:T57 S40:T40">
    <cfRule type="cellIs" dxfId="14" priority="16" stopIfTrue="1" operator="equal">
      <formula>"Fail"</formula>
    </cfRule>
    <cfRule type="cellIs" dxfId="13" priority="17" stopIfTrue="1" operator="equal">
      <formula>"Conditional"</formula>
    </cfRule>
    <cfRule type="cellIs" dxfId="12" priority="18" stopIfTrue="1" operator="equal">
      <formula>"Pass"</formula>
    </cfRule>
  </conditionalFormatting>
  <conditionalFormatting sqref="U58:V78 U17:V39 U41:V56">
    <cfRule type="cellIs" dxfId="11" priority="7" operator="equal">
      <formula>"Fail"</formula>
    </cfRule>
    <cfRule type="cellIs" dxfId="10" priority="8" operator="equal">
      <formula>"Conditional"</formula>
    </cfRule>
    <cfRule type="cellIs" dxfId="9" priority="9" operator="equal">
      <formula>"Pass"</formula>
    </cfRule>
  </conditionalFormatting>
  <conditionalFormatting sqref="U14:V16 U57:V57 U40:V40">
    <cfRule type="cellIs" dxfId="8" priority="10" stopIfTrue="1" operator="equal">
      <formula>"Fail"</formula>
    </cfRule>
    <cfRule type="cellIs" dxfId="7" priority="11" stopIfTrue="1" operator="equal">
      <formula>"Conditional"</formula>
    </cfRule>
    <cfRule type="cellIs" dxfId="6" priority="12" stopIfTrue="1" operator="equal">
      <formula>"Pass"</formula>
    </cfRule>
  </conditionalFormatting>
  <conditionalFormatting sqref="W58:X78 W17:X39 W41:X56">
    <cfRule type="cellIs" dxfId="5" priority="1" operator="equal">
      <formula>"Fail"</formula>
    </cfRule>
    <cfRule type="cellIs" dxfId="4" priority="2" operator="equal">
      <formula>"Conditional"</formula>
    </cfRule>
    <cfRule type="cellIs" dxfId="3" priority="3" operator="equal">
      <formula>"Pass"</formula>
    </cfRule>
  </conditionalFormatting>
  <conditionalFormatting sqref="W14:X16 W57:X57 W40:X40">
    <cfRule type="cellIs" dxfId="2" priority="4" stopIfTrue="1" operator="equal">
      <formula>"Fail"</formula>
    </cfRule>
    <cfRule type="cellIs" dxfId="1" priority="5" stopIfTrue="1" operator="equal">
      <formula>"Conditional"</formula>
    </cfRule>
    <cfRule type="cellIs" dxfId="0" priority="6" stopIfTrue="1" operator="equal">
      <formula>"Pass"</formula>
    </cfRule>
  </conditionalFormatting>
  <dataValidations count="8">
    <dataValidation type="list" allowBlank="1" showInputMessage="1" showErrorMessage="1" sqref="C77:V78 C43:V43 C45:V56 C71:C75 C60 C19:V19 D60:V75 C37:V39">
      <formula1>"Pass, Conditional, Fail, N/A"</formula1>
    </dataValidation>
    <dataValidation type="list" allowBlank="1" showInputMessage="1" showErrorMessage="1" sqref="C34:X35">
      <formula1>"Included, Not Included, N/A"</formula1>
    </dataValidation>
    <dataValidation type="list" allowBlank="1" showInputMessage="1" showErrorMessage="1" sqref="C26:X30 C61:C70 C33:X33 C21:X23">
      <formula1>"Pass, Fail, N/A"</formula1>
    </dataValidation>
    <dataValidation type="list" allowBlank="1" showInputMessage="1" showErrorMessage="1" sqref="C36:X36">
      <formula1>"Pass, Fail"</formula1>
    </dataValidation>
    <dataValidation type="list" allowBlank="1" showInputMessage="1" showErrorMessage="1" sqref="C44:X44">
      <formula1>"Included, Not Included, Fail - Material Deviation, N/A"</formula1>
    </dataValidation>
    <dataValidation type="list" allowBlank="1" showInputMessage="1" showErrorMessage="1" sqref="C24:X24">
      <formula1>"Pass, Conditional, Fail, "</formula1>
    </dataValidation>
    <dataValidation type="list" allowBlank="1" showInputMessage="1" showErrorMessage="1" sqref="C20:X20 C32:X32">
      <formula1>"Pass, Fail,"</formula1>
    </dataValidation>
    <dataValidation type="list" allowBlank="1" showInputMessage="1" showErrorMessage="1" sqref="C25:X25 C31:X31">
      <formula1>"Pass, Fail, "</formula1>
    </dataValidation>
  </dataValidations>
  <pageMargins left="0.48" right="0.52" top="0.75" bottom="0.75" header="0.3" footer="0.3"/>
  <pageSetup orientation="landscape" r:id="rId1"/>
  <headerFooter>
    <oddHeader>&amp;R&amp;G</oddHeader>
    <oddFooter>&amp;LAdministrative Requirements&amp;RSPD-EP001
Rev. April 12, 2012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X79"/>
  <sheetViews>
    <sheetView zoomScaleNormal="100" workbookViewId="0">
      <pane xSplit="2" ySplit="13" topLeftCell="C66" activePane="bottomRight" state="frozen"/>
      <selection pane="topRight" activeCell="C1" sqref="C1"/>
      <selection pane="bottomLeft" activeCell="A14" sqref="A14"/>
      <selection pane="bottomRight" activeCell="C70" sqref="C70"/>
    </sheetView>
  </sheetViews>
  <sheetFormatPr defaultColWidth="9" defaultRowHeight="15" x14ac:dyDescent="0.2"/>
  <cols>
    <col min="1" max="1" width="10.25" style="9" customWidth="1"/>
    <col min="2" max="2" width="41" style="8" customWidth="1"/>
    <col min="3" max="24" width="20.625" style="8" customWidth="1"/>
    <col min="25" max="16384" width="9" style="80"/>
  </cols>
  <sheetData>
    <row r="1" spans="1:24" s="8" customFormat="1" ht="15" customHeight="1" x14ac:dyDescent="0.2">
      <c r="A1" s="137" t="str">
        <f>Summary!A1</f>
        <v>Administrative Review Requirements Summary Sheet</v>
      </c>
      <c r="B1" s="137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4" customFormat="1" ht="15.75" x14ac:dyDescent="0.2">
      <c r="A2" s="96" t="s">
        <v>61</v>
      </c>
      <c r="B2" s="47" t="str">
        <f>IF('Administrative Requirements'!B2=0, " ",'Administrative Requirements'!B2)</f>
        <v>&lt;Enter RFX # here&gt;</v>
      </c>
    </row>
    <row r="3" spans="1:24" s="4" customFormat="1" ht="31.5" x14ac:dyDescent="0.2">
      <c r="A3" s="96" t="s">
        <v>62</v>
      </c>
      <c r="B3" s="54" t="str">
        <f>IF('Administrative Requirements'!B3 = 0," ",'Administrative Requirements'!B3)</f>
        <v>&lt;Enter RFX Name here&gt;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4" customFormat="1" ht="31.5" x14ac:dyDescent="0.2">
      <c r="A4" s="96" t="s">
        <v>0</v>
      </c>
      <c r="B4" s="47" t="str">
        <f>IF('Administrative Requirements'!B4=0, " ",'Administrative Requirements'!B4)</f>
        <v>&lt;Enter Issuing Officer's name here&gt;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8" customFormat="1" ht="31.5" x14ac:dyDescent="0.2">
      <c r="A5" s="96" t="s">
        <v>10</v>
      </c>
      <c r="B5" s="47" t="str">
        <f>IF('Administrative Requirements'!B5=0, " ",'Administrative Requirements'!B5)</f>
        <v>&lt;Enter name of reviewer here&gt;</v>
      </c>
    </row>
    <row r="6" spans="1:24" s="8" customFormat="1" ht="15.75" x14ac:dyDescent="0.2">
      <c r="A6" s="96" t="s">
        <v>11</v>
      </c>
      <c r="B6" s="48" t="str">
        <f>IF('Administrative Requirements'!B6 = 0, " ",'Administrative Requirements'!B6)</f>
        <v>&lt;Enter date of review here&gt;</v>
      </c>
    </row>
    <row r="7" spans="1:24" s="8" customFormat="1" x14ac:dyDescent="0.2">
      <c r="A7" s="138"/>
      <c r="B7" s="138"/>
    </row>
    <row r="8" spans="1:24" s="10" customFormat="1" x14ac:dyDescent="0.2">
      <c r="A8" s="139" t="s">
        <v>3</v>
      </c>
      <c r="B8" s="139"/>
      <c r="C8" s="7" t="str">
        <f>'Administrative Requirements'!C8</f>
        <v>Offeror Name</v>
      </c>
      <c r="D8" s="7" t="str">
        <f>'Administrative Requirements'!D8</f>
        <v>Offeror Name</v>
      </c>
      <c r="E8" s="7" t="str">
        <f>'Administrative Requirements'!E8</f>
        <v>Offeror Name</v>
      </c>
      <c r="F8" s="7" t="str">
        <f>'Administrative Requirements'!F8</f>
        <v>Offeror Name</v>
      </c>
      <c r="G8" s="7" t="str">
        <f>'Administrative Requirements'!G8</f>
        <v>Offeror Name</v>
      </c>
      <c r="H8" s="7" t="str">
        <f>'Administrative Requirements'!H8</f>
        <v>Offeror Name</v>
      </c>
      <c r="I8" s="7" t="str">
        <f>'Administrative Requirements'!I8</f>
        <v>Offeror Name</v>
      </c>
      <c r="J8" s="7" t="str">
        <f>'Administrative Requirements'!J8</f>
        <v>Offeror Name</v>
      </c>
      <c r="K8" s="7" t="str">
        <f>'Administrative Requirements'!K8</f>
        <v>Offeror Name</v>
      </c>
      <c r="L8" s="7" t="str">
        <f>'Administrative Requirements'!L8</f>
        <v>Offeror Name</v>
      </c>
      <c r="M8" s="7" t="str">
        <f>'Administrative Requirements'!M8</f>
        <v>Offeror Name</v>
      </c>
      <c r="N8" s="7" t="str">
        <f>'Administrative Requirements'!N8</f>
        <v>Offeror Name</v>
      </c>
      <c r="O8" s="7" t="str">
        <f>'Administrative Requirements'!O8</f>
        <v>Offeror Name</v>
      </c>
      <c r="P8" s="7" t="str">
        <f>'Administrative Requirements'!P8</f>
        <v>Offeror Name</v>
      </c>
      <c r="Q8" s="7" t="str">
        <f>'Administrative Requirements'!Q8</f>
        <v>Offeror Name</v>
      </c>
      <c r="R8" s="7" t="str">
        <f>'Administrative Requirements'!R8</f>
        <v>Offeror Name</v>
      </c>
      <c r="S8" s="7" t="str">
        <f>'Administrative Requirements'!S8</f>
        <v>Offeror Name</v>
      </c>
      <c r="T8" s="7" t="str">
        <f>'Administrative Requirements'!T8</f>
        <v>Offeror Name</v>
      </c>
      <c r="U8" s="7" t="str">
        <f>'Administrative Requirements'!U8</f>
        <v>Offeror Name</v>
      </c>
      <c r="V8" s="7" t="str">
        <f>'Administrative Requirements'!V8</f>
        <v>Offeror Name</v>
      </c>
      <c r="W8" s="7" t="str">
        <f>'Administrative Requirements'!W8</f>
        <v>Offeror Name</v>
      </c>
      <c r="X8" s="7" t="str">
        <f>'Administrative Requirements'!X8</f>
        <v>Offeror Name</v>
      </c>
    </row>
    <row r="9" spans="1:24" s="56" customFormat="1" ht="15" customHeight="1" x14ac:dyDescent="0.2">
      <c r="A9" s="140" t="s">
        <v>8</v>
      </c>
      <c r="B9" s="141"/>
      <c r="C9" s="136" t="str">
        <f>'Administrative Requirements'!C9</f>
        <v>&lt;Enter offeror name here&gt;</v>
      </c>
      <c r="D9" s="136" t="str">
        <f>'Administrative Requirements'!D9</f>
        <v>&lt;Enter offeror name here&gt;</v>
      </c>
      <c r="E9" s="136" t="str">
        <f>'Administrative Requirements'!E9</f>
        <v>&lt;Enter offeror name here&gt;</v>
      </c>
      <c r="F9" s="136" t="str">
        <f>'Administrative Requirements'!F9</f>
        <v>&lt;Enter offeror name here&gt;</v>
      </c>
      <c r="G9" s="136" t="str">
        <f>'Administrative Requirements'!G9</f>
        <v>&lt;Enter offeror name here&gt;</v>
      </c>
      <c r="H9" s="136" t="str">
        <f>'Administrative Requirements'!H9</f>
        <v>&lt;Enter offeror name here&gt;</v>
      </c>
      <c r="I9" s="136" t="str">
        <f>'Administrative Requirements'!I9</f>
        <v>&lt;Enter offeror name here&gt;</v>
      </c>
      <c r="J9" s="136" t="str">
        <f>'Administrative Requirements'!J9</f>
        <v>&lt;Enter offeror name here&gt;</v>
      </c>
      <c r="K9" s="136" t="str">
        <f>'Administrative Requirements'!K9</f>
        <v>&lt;Enter offeror name here&gt;</v>
      </c>
      <c r="L9" s="136" t="str">
        <f>'Administrative Requirements'!L9</f>
        <v>&lt;Enter offeror name here&gt;</v>
      </c>
      <c r="M9" s="136" t="str">
        <f>'Administrative Requirements'!M9</f>
        <v>&lt;Enter offeror name here&gt;</v>
      </c>
      <c r="N9" s="136" t="str">
        <f>'Administrative Requirements'!N9</f>
        <v>&lt;Enter offeror name here&gt;</v>
      </c>
      <c r="O9" s="136" t="str">
        <f>'Administrative Requirements'!O9</f>
        <v>&lt;Enter offeror name here&gt;</v>
      </c>
      <c r="P9" s="136" t="str">
        <f>'Administrative Requirements'!P9</f>
        <v>&lt;Enter offeror name here&gt;</v>
      </c>
      <c r="Q9" s="136" t="str">
        <f>'Administrative Requirements'!Q9</f>
        <v>&lt;Enter offeror name here&gt;</v>
      </c>
      <c r="R9" s="136" t="str">
        <f>'Administrative Requirements'!R9</f>
        <v>&lt;Enter offeror name here&gt;</v>
      </c>
      <c r="S9" s="136" t="str">
        <f>'Administrative Requirements'!S9</f>
        <v>&lt;Enter offeror name here&gt;</v>
      </c>
      <c r="T9" s="136" t="str">
        <f>'Administrative Requirements'!T9</f>
        <v>&lt;Enter offeror name here&gt;</v>
      </c>
      <c r="U9" s="136" t="str">
        <f>'Administrative Requirements'!U9</f>
        <v>&lt;Enter offeror name here&gt;</v>
      </c>
      <c r="V9" s="136" t="str">
        <f>'Administrative Requirements'!V9</f>
        <v>&lt;Enter offeror name here&gt;</v>
      </c>
      <c r="W9" s="136" t="str">
        <f>'Administrative Requirements'!W9</f>
        <v>&lt;Enter offeror name here&gt;</v>
      </c>
      <c r="X9" s="136" t="str">
        <f>'Administrative Requirements'!X9</f>
        <v>&lt;Enter offeror name here&gt;</v>
      </c>
    </row>
    <row r="10" spans="1:24" s="56" customFormat="1" ht="25.5" customHeight="1" x14ac:dyDescent="0.2">
      <c r="A10" s="142"/>
      <c r="B10" s="143"/>
      <c r="C10" s="136">
        <f>'Administrative Requirements'!C10</f>
        <v>0</v>
      </c>
      <c r="D10" s="136">
        <f>'Administrative Requirements'!D10</f>
        <v>0</v>
      </c>
      <c r="E10" s="136">
        <f>'Administrative Requirements'!E10</f>
        <v>0</v>
      </c>
      <c r="F10" s="136">
        <f>'Administrative Requirements'!F10</f>
        <v>0</v>
      </c>
      <c r="G10" s="136">
        <f>'Administrative Requirements'!G10</f>
        <v>0</v>
      </c>
      <c r="H10" s="136">
        <f>'Administrative Requirements'!H10</f>
        <v>0</v>
      </c>
      <c r="I10" s="136">
        <f>'Administrative Requirements'!I10</f>
        <v>0</v>
      </c>
      <c r="J10" s="136">
        <f>'Administrative Requirements'!J10</f>
        <v>0</v>
      </c>
      <c r="K10" s="136">
        <f>'Administrative Requirements'!K10</f>
        <v>0</v>
      </c>
      <c r="L10" s="136">
        <f>'Administrative Requirements'!L10</f>
        <v>0</v>
      </c>
      <c r="M10" s="136">
        <f>'Administrative Requirements'!M10</f>
        <v>0</v>
      </c>
      <c r="N10" s="136">
        <f>'Administrative Requirements'!N10</f>
        <v>0</v>
      </c>
      <c r="O10" s="136">
        <f>'Administrative Requirements'!O10</f>
        <v>0</v>
      </c>
      <c r="P10" s="136">
        <f>'Administrative Requirements'!P10</f>
        <v>0</v>
      </c>
      <c r="Q10" s="136">
        <f>'Administrative Requirements'!Q10</f>
        <v>0</v>
      </c>
      <c r="R10" s="136">
        <f>'Administrative Requirements'!R10</f>
        <v>0</v>
      </c>
      <c r="S10" s="136">
        <f>'Administrative Requirements'!S10</f>
        <v>0</v>
      </c>
      <c r="T10" s="136">
        <f>'Administrative Requirements'!T10</f>
        <v>0</v>
      </c>
      <c r="U10" s="136">
        <f>'Administrative Requirements'!U10</f>
        <v>0</v>
      </c>
      <c r="V10" s="136">
        <f>'Administrative Requirements'!V10</f>
        <v>0</v>
      </c>
      <c r="W10" s="136">
        <f>'Administrative Requirements'!W10</f>
        <v>0</v>
      </c>
      <c r="X10" s="136">
        <f>'Administrative Requirements'!X10</f>
        <v>0</v>
      </c>
    </row>
    <row r="11" spans="1:24" s="13" customFormat="1" ht="15" customHeight="1" thickBot="1" x14ac:dyDescent="0.25">
      <c r="A11" s="11" t="s">
        <v>37</v>
      </c>
      <c r="B11" s="11" t="s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6" customFormat="1" ht="15" hidden="1" customHeight="1" x14ac:dyDescent="0.2">
      <c r="A12" s="97"/>
      <c r="B12" s="15" t="s">
        <v>7</v>
      </c>
      <c r="C12" s="43">
        <f t="shared" ref="C12:V12" si="0">COUNTIF(C18:C56,"Fail")</f>
        <v>0</v>
      </c>
      <c r="D12" s="43">
        <f t="shared" si="0"/>
        <v>0</v>
      </c>
      <c r="E12" s="43">
        <f t="shared" ref="E12:X12" si="1">COUNTIF(E18:E56,"Fail")</f>
        <v>0</v>
      </c>
      <c r="F12" s="43">
        <f t="shared" si="1"/>
        <v>0</v>
      </c>
      <c r="G12" s="43">
        <f t="shared" si="1"/>
        <v>0</v>
      </c>
      <c r="H12" s="43">
        <f t="shared" si="1"/>
        <v>0</v>
      </c>
      <c r="I12" s="43">
        <f t="shared" si="1"/>
        <v>0</v>
      </c>
      <c r="J12" s="43">
        <f t="shared" si="1"/>
        <v>0</v>
      </c>
      <c r="K12" s="43">
        <f t="shared" si="1"/>
        <v>0</v>
      </c>
      <c r="L12" s="43">
        <f t="shared" si="1"/>
        <v>0</v>
      </c>
      <c r="M12" s="43">
        <f t="shared" si="1"/>
        <v>0</v>
      </c>
      <c r="N12" s="43">
        <f t="shared" si="1"/>
        <v>0</v>
      </c>
      <c r="O12" s="43">
        <f t="shared" si="1"/>
        <v>0</v>
      </c>
      <c r="P12" s="43">
        <f t="shared" si="1"/>
        <v>0</v>
      </c>
      <c r="Q12" s="43">
        <f t="shared" si="1"/>
        <v>0</v>
      </c>
      <c r="R12" s="43">
        <f t="shared" si="1"/>
        <v>0</v>
      </c>
      <c r="S12" s="43">
        <f t="shared" si="1"/>
        <v>0</v>
      </c>
      <c r="T12" s="43">
        <f t="shared" si="1"/>
        <v>0</v>
      </c>
      <c r="U12" s="43">
        <f t="shared" si="1"/>
        <v>0</v>
      </c>
      <c r="V12" s="43">
        <f t="shared" si="1"/>
        <v>0</v>
      </c>
      <c r="W12" s="43">
        <f t="shared" si="1"/>
        <v>0</v>
      </c>
      <c r="X12" s="43">
        <f t="shared" si="1"/>
        <v>0</v>
      </c>
    </row>
    <row r="13" spans="1:24" s="16" customFormat="1" ht="15" customHeight="1" thickTop="1" thickBot="1" x14ac:dyDescent="0.25">
      <c r="A13" s="97"/>
      <c r="B13" s="49" t="s">
        <v>39</v>
      </c>
      <c r="C13" s="50" t="str">
        <f t="shared" ref="C13:V13" si="2">IF(C12&gt;0, "Fail","Pass")</f>
        <v>Pass</v>
      </c>
      <c r="D13" s="50" t="str">
        <f t="shared" si="2"/>
        <v>Pass</v>
      </c>
      <c r="E13" s="50" t="str">
        <f t="shared" ref="E13:X13" si="3">IF(E12&gt;0, "Fail","Pass")</f>
        <v>Pass</v>
      </c>
      <c r="F13" s="50" t="str">
        <f t="shared" si="3"/>
        <v>Pass</v>
      </c>
      <c r="G13" s="50" t="str">
        <f t="shared" si="3"/>
        <v>Pass</v>
      </c>
      <c r="H13" s="50" t="str">
        <f t="shared" si="3"/>
        <v>Pass</v>
      </c>
      <c r="I13" s="50" t="str">
        <f t="shared" si="3"/>
        <v>Pass</v>
      </c>
      <c r="J13" s="50" t="str">
        <f t="shared" si="3"/>
        <v>Pass</v>
      </c>
      <c r="K13" s="50" t="str">
        <f t="shared" si="3"/>
        <v>Pass</v>
      </c>
      <c r="L13" s="50" t="str">
        <f t="shared" si="3"/>
        <v>Pass</v>
      </c>
      <c r="M13" s="50" t="str">
        <f t="shared" si="3"/>
        <v>Pass</v>
      </c>
      <c r="N13" s="50" t="str">
        <f t="shared" si="3"/>
        <v>Pass</v>
      </c>
      <c r="O13" s="50" t="str">
        <f t="shared" si="3"/>
        <v>Pass</v>
      </c>
      <c r="P13" s="50" t="str">
        <f t="shared" si="3"/>
        <v>Pass</v>
      </c>
      <c r="Q13" s="50" t="str">
        <f t="shared" si="3"/>
        <v>Pass</v>
      </c>
      <c r="R13" s="50" t="str">
        <f t="shared" si="3"/>
        <v>Pass</v>
      </c>
      <c r="S13" s="50" t="str">
        <f t="shared" si="3"/>
        <v>Pass</v>
      </c>
      <c r="T13" s="50" t="str">
        <f t="shared" si="3"/>
        <v>Pass</v>
      </c>
      <c r="U13" s="50" t="str">
        <f t="shared" si="3"/>
        <v>Pass</v>
      </c>
      <c r="V13" s="50" t="str">
        <f t="shared" si="3"/>
        <v>Pass</v>
      </c>
      <c r="W13" s="50" t="str">
        <f t="shared" si="3"/>
        <v>Pass</v>
      </c>
      <c r="X13" s="50" t="str">
        <f t="shared" si="3"/>
        <v>Pass</v>
      </c>
    </row>
    <row r="14" spans="1:24" s="20" customFormat="1" ht="6.75" customHeight="1" thickTop="1" x14ac:dyDescent="0.2">
      <c r="A14" s="98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16" customFormat="1" ht="15" customHeight="1" x14ac:dyDescent="0.2">
      <c r="A15" s="146" t="s">
        <v>41</v>
      </c>
      <c r="B15" s="146"/>
      <c r="C15" s="16" t="str">
        <f>IF(C16&gt;0, "Fail", "Pass")</f>
        <v>Pass</v>
      </c>
      <c r="D15" s="16" t="str">
        <f t="shared" ref="D15:X15" si="4">IF(D16&gt;0, "Fail", "Pass")</f>
        <v>Pass</v>
      </c>
      <c r="E15" s="16" t="str">
        <f>IF(E16&gt;0, "Fail", "Pass")</f>
        <v>Pass</v>
      </c>
      <c r="F15" s="16" t="str">
        <f t="shared" si="4"/>
        <v>Pass</v>
      </c>
      <c r="G15" s="16" t="str">
        <f>IF(G16&gt;0, "Fail", "Pass")</f>
        <v>Pass</v>
      </c>
      <c r="H15" s="16" t="str">
        <f t="shared" si="4"/>
        <v>Pass</v>
      </c>
      <c r="I15" s="16" t="str">
        <f>IF(I16&gt;0, "Fail", "Pass")</f>
        <v>Pass</v>
      </c>
      <c r="J15" s="16" t="str">
        <f t="shared" si="4"/>
        <v>Pass</v>
      </c>
      <c r="K15" s="16" t="str">
        <f>IF(K16&gt;0, "Fail", "Pass")</f>
        <v>Pass</v>
      </c>
      <c r="L15" s="16" t="str">
        <f t="shared" si="4"/>
        <v>Pass</v>
      </c>
      <c r="M15" s="16" t="str">
        <f>IF(M16&gt;0, "Fail", "Pass")</f>
        <v>Pass</v>
      </c>
      <c r="N15" s="16" t="str">
        <f t="shared" si="4"/>
        <v>Pass</v>
      </c>
      <c r="O15" s="16" t="str">
        <f>IF(O16&gt;0, "Fail", "Pass")</f>
        <v>Pass</v>
      </c>
      <c r="P15" s="16" t="str">
        <f t="shared" si="4"/>
        <v>Pass</v>
      </c>
      <c r="Q15" s="16" t="str">
        <f>IF(Q16&gt;0, "Fail", "Pass")</f>
        <v>Pass</v>
      </c>
      <c r="R15" s="16" t="str">
        <f t="shared" si="4"/>
        <v>Pass</v>
      </c>
      <c r="S15" s="16" t="str">
        <f>IF(S16&gt;0, "Fail", "Pass")</f>
        <v>Pass</v>
      </c>
      <c r="T15" s="16" t="str">
        <f t="shared" si="4"/>
        <v>Pass</v>
      </c>
      <c r="U15" s="16" t="str">
        <f>IF(U16&gt;0, "Fail", "Pass")</f>
        <v>Pass</v>
      </c>
      <c r="V15" s="16" t="str">
        <f t="shared" si="4"/>
        <v>Pass</v>
      </c>
      <c r="W15" s="16" t="str">
        <f>IF(W16&gt;0, "Fail", "Pass")</f>
        <v>Pass</v>
      </c>
      <c r="X15" s="16" t="str">
        <f t="shared" si="4"/>
        <v>Pass</v>
      </c>
    </row>
    <row r="16" spans="1:24" s="73" customFormat="1" ht="15.75" hidden="1" customHeight="1" x14ac:dyDescent="0.2">
      <c r="A16" s="71"/>
      <c r="B16" s="15" t="s">
        <v>7</v>
      </c>
      <c r="C16" s="72">
        <f>COUNTIF(C$18:C$36, "=Fail")</f>
        <v>0</v>
      </c>
      <c r="D16" s="72">
        <f t="shared" ref="D16:X16" si="5">COUNTIF(D$18:D$36, "=Fail")</f>
        <v>0</v>
      </c>
      <c r="E16" s="72">
        <f>COUNTIF(E$18:E$36, "=Fail")</f>
        <v>0</v>
      </c>
      <c r="F16" s="72">
        <f t="shared" si="5"/>
        <v>0</v>
      </c>
      <c r="G16" s="72">
        <f>COUNTIF(G$18:G$36, "=Fail")</f>
        <v>0</v>
      </c>
      <c r="H16" s="72">
        <f t="shared" si="5"/>
        <v>0</v>
      </c>
      <c r="I16" s="72">
        <f>COUNTIF(I$18:I$36, "=Fail")</f>
        <v>0</v>
      </c>
      <c r="J16" s="72">
        <f t="shared" si="5"/>
        <v>0</v>
      </c>
      <c r="K16" s="72">
        <f>COUNTIF(K$18:K$36, "=Fail")</f>
        <v>0</v>
      </c>
      <c r="L16" s="72">
        <f t="shared" si="5"/>
        <v>0</v>
      </c>
      <c r="M16" s="72">
        <f>COUNTIF(M$18:M$36, "=Fail")</f>
        <v>0</v>
      </c>
      <c r="N16" s="72">
        <f t="shared" si="5"/>
        <v>0</v>
      </c>
      <c r="O16" s="72">
        <f>COUNTIF(O$18:O$36, "=Fail")</f>
        <v>0</v>
      </c>
      <c r="P16" s="72">
        <f t="shared" si="5"/>
        <v>0</v>
      </c>
      <c r="Q16" s="72">
        <f>COUNTIF(Q$18:Q$36, "=Fail")</f>
        <v>0</v>
      </c>
      <c r="R16" s="72">
        <f t="shared" si="5"/>
        <v>0</v>
      </c>
      <c r="S16" s="72">
        <f>COUNTIF(S$18:S$36, "=Fail")</f>
        <v>0</v>
      </c>
      <c r="T16" s="72">
        <f t="shared" si="5"/>
        <v>0</v>
      </c>
      <c r="U16" s="72">
        <f>COUNTIF(U$18:U$36, "=Fail")</f>
        <v>0</v>
      </c>
      <c r="V16" s="72">
        <f t="shared" si="5"/>
        <v>0</v>
      </c>
      <c r="W16" s="72">
        <f>COUNTIF(W$18:W$36, "=Fail")</f>
        <v>0</v>
      </c>
      <c r="X16" s="72">
        <f t="shared" si="5"/>
        <v>0</v>
      </c>
    </row>
    <row r="17" spans="1:24" s="73" customFormat="1" ht="15.75" hidden="1" customHeight="1" x14ac:dyDescent="0.2">
      <c r="A17" s="74"/>
      <c r="B17" s="15" t="s">
        <v>35</v>
      </c>
      <c r="C17" s="75"/>
      <c r="D17" s="76"/>
      <c r="E17" s="75"/>
      <c r="F17" s="76"/>
      <c r="G17" s="75"/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  <c r="S17" s="75"/>
      <c r="T17" s="76"/>
      <c r="U17" s="75"/>
      <c r="V17" s="76"/>
      <c r="W17" s="75"/>
      <c r="X17" s="76"/>
    </row>
    <row r="18" spans="1:24" s="73" customFormat="1" x14ac:dyDescent="0.2">
      <c r="A18" s="74"/>
      <c r="B18" s="77"/>
      <c r="C18" s="75"/>
      <c r="D18" s="99"/>
      <c r="E18" s="75"/>
      <c r="F18" s="99"/>
      <c r="G18" s="75"/>
      <c r="H18" s="99"/>
      <c r="I18" s="75"/>
      <c r="J18" s="99"/>
      <c r="K18" s="75"/>
      <c r="L18" s="99"/>
      <c r="M18" s="75"/>
      <c r="N18" s="99"/>
      <c r="O18" s="75"/>
      <c r="P18" s="99"/>
      <c r="Q18" s="75"/>
      <c r="R18" s="99"/>
      <c r="S18" s="75"/>
      <c r="T18" s="99"/>
      <c r="U18" s="75"/>
      <c r="V18" s="99"/>
      <c r="W18" s="75"/>
      <c r="X18" s="99"/>
    </row>
    <row r="19" spans="1:24" s="73" customFormat="1" x14ac:dyDescent="0.2">
      <c r="A19" s="74"/>
      <c r="B19" s="77"/>
      <c r="C19" s="75"/>
      <c r="D19" s="99"/>
      <c r="E19" s="75"/>
      <c r="F19" s="99"/>
      <c r="G19" s="75"/>
      <c r="H19" s="99"/>
      <c r="I19" s="75"/>
      <c r="J19" s="99"/>
      <c r="K19" s="75"/>
      <c r="L19" s="99"/>
      <c r="M19" s="75"/>
      <c r="N19" s="99"/>
      <c r="O19" s="75"/>
      <c r="P19" s="99"/>
      <c r="Q19" s="75"/>
      <c r="R19" s="99"/>
      <c r="S19" s="75"/>
      <c r="T19" s="99"/>
      <c r="U19" s="75"/>
      <c r="V19" s="99"/>
      <c r="W19" s="75"/>
      <c r="X19" s="99"/>
    </row>
    <row r="20" spans="1:24" s="73" customFormat="1" x14ac:dyDescent="0.2">
      <c r="A20" s="74"/>
      <c r="B20" s="77"/>
      <c r="C20" s="75"/>
      <c r="D20" s="99"/>
      <c r="E20" s="75"/>
      <c r="F20" s="99"/>
      <c r="G20" s="75"/>
      <c r="H20" s="99"/>
      <c r="I20" s="75"/>
      <c r="J20" s="99"/>
      <c r="K20" s="75"/>
      <c r="L20" s="99"/>
      <c r="M20" s="75"/>
      <c r="N20" s="99"/>
      <c r="O20" s="75"/>
      <c r="P20" s="99"/>
      <c r="Q20" s="75"/>
      <c r="R20" s="99"/>
      <c r="S20" s="75"/>
      <c r="T20" s="99"/>
      <c r="U20" s="75"/>
      <c r="V20" s="99"/>
      <c r="W20" s="75"/>
      <c r="X20" s="99"/>
    </row>
    <row r="21" spans="1:24" s="73" customFormat="1" x14ac:dyDescent="0.2">
      <c r="A21" s="74"/>
      <c r="B21" s="77"/>
      <c r="C21" s="75"/>
      <c r="D21" s="99"/>
      <c r="E21" s="75"/>
      <c r="F21" s="99"/>
      <c r="G21" s="75"/>
      <c r="H21" s="99"/>
      <c r="I21" s="75"/>
      <c r="J21" s="99"/>
      <c r="K21" s="75"/>
      <c r="L21" s="99"/>
      <c r="M21" s="75"/>
      <c r="N21" s="99"/>
      <c r="O21" s="75"/>
      <c r="P21" s="99"/>
      <c r="Q21" s="75"/>
      <c r="R21" s="99"/>
      <c r="S21" s="75"/>
      <c r="T21" s="99"/>
      <c r="U21" s="75"/>
      <c r="V21" s="99"/>
      <c r="W21" s="75"/>
      <c r="X21" s="99"/>
    </row>
    <row r="22" spans="1:24" s="73" customFormat="1" x14ac:dyDescent="0.2">
      <c r="A22" s="74"/>
      <c r="B22" s="77"/>
      <c r="C22" s="75"/>
      <c r="D22" s="99"/>
      <c r="E22" s="75"/>
      <c r="F22" s="99"/>
      <c r="G22" s="75"/>
      <c r="H22" s="99"/>
      <c r="I22" s="75"/>
      <c r="J22" s="99"/>
      <c r="K22" s="75"/>
      <c r="L22" s="99"/>
      <c r="M22" s="75"/>
      <c r="N22" s="99"/>
      <c r="O22" s="75"/>
      <c r="P22" s="99"/>
      <c r="Q22" s="75"/>
      <c r="R22" s="99"/>
      <c r="S22" s="75"/>
      <c r="T22" s="99"/>
      <c r="U22" s="75"/>
      <c r="V22" s="99"/>
      <c r="W22" s="75"/>
      <c r="X22" s="99"/>
    </row>
    <row r="23" spans="1:24" s="73" customFormat="1" x14ac:dyDescent="0.2">
      <c r="A23" s="74"/>
      <c r="B23" s="77"/>
      <c r="C23" s="75"/>
      <c r="D23" s="99"/>
      <c r="E23" s="75"/>
      <c r="F23" s="99"/>
      <c r="G23" s="75"/>
      <c r="H23" s="99"/>
      <c r="I23" s="75"/>
      <c r="J23" s="99"/>
      <c r="K23" s="75"/>
      <c r="L23" s="99"/>
      <c r="M23" s="75"/>
      <c r="N23" s="99"/>
      <c r="O23" s="75"/>
      <c r="P23" s="99"/>
      <c r="Q23" s="75"/>
      <c r="R23" s="99"/>
      <c r="S23" s="75"/>
      <c r="T23" s="99"/>
      <c r="U23" s="75"/>
      <c r="V23" s="99"/>
      <c r="W23" s="75"/>
      <c r="X23" s="99"/>
    </row>
    <row r="24" spans="1:24" s="73" customFormat="1" x14ac:dyDescent="0.2">
      <c r="A24" s="74"/>
      <c r="B24" s="77"/>
      <c r="C24" s="75"/>
      <c r="D24" s="99"/>
      <c r="E24" s="75"/>
      <c r="F24" s="99"/>
      <c r="G24" s="75"/>
      <c r="H24" s="99"/>
      <c r="I24" s="75"/>
      <c r="J24" s="99"/>
      <c r="K24" s="75"/>
      <c r="L24" s="99"/>
      <c r="M24" s="75"/>
      <c r="N24" s="99"/>
      <c r="O24" s="75"/>
      <c r="P24" s="99"/>
      <c r="Q24" s="75"/>
      <c r="R24" s="99"/>
      <c r="S24" s="75"/>
      <c r="T24" s="99"/>
      <c r="U24" s="75"/>
      <c r="V24" s="99"/>
      <c r="W24" s="75"/>
      <c r="X24" s="99"/>
    </row>
    <row r="25" spans="1:24" s="73" customFormat="1" x14ac:dyDescent="0.2">
      <c r="A25" s="74"/>
      <c r="B25" s="78"/>
      <c r="C25" s="75"/>
      <c r="D25" s="99"/>
      <c r="E25" s="75"/>
      <c r="F25" s="99"/>
      <c r="G25" s="75"/>
      <c r="H25" s="99"/>
      <c r="I25" s="75"/>
      <c r="J25" s="99"/>
      <c r="K25" s="75"/>
      <c r="L25" s="99"/>
      <c r="M25" s="75"/>
      <c r="N25" s="99"/>
      <c r="O25" s="75"/>
      <c r="P25" s="99"/>
      <c r="Q25" s="75"/>
      <c r="R25" s="99"/>
      <c r="S25" s="75"/>
      <c r="T25" s="99"/>
      <c r="U25" s="75"/>
      <c r="V25" s="99"/>
      <c r="W25" s="75"/>
      <c r="X25" s="99"/>
    </row>
    <row r="26" spans="1:24" s="73" customFormat="1" x14ac:dyDescent="0.2">
      <c r="A26" s="74"/>
      <c r="B26" s="78"/>
      <c r="C26" s="75"/>
      <c r="D26" s="99"/>
      <c r="E26" s="75"/>
      <c r="F26" s="99"/>
      <c r="G26" s="75"/>
      <c r="H26" s="99"/>
      <c r="I26" s="75"/>
      <c r="J26" s="99"/>
      <c r="K26" s="75"/>
      <c r="L26" s="99"/>
      <c r="M26" s="75"/>
      <c r="N26" s="99"/>
      <c r="O26" s="75"/>
      <c r="P26" s="99"/>
      <c r="Q26" s="75"/>
      <c r="R26" s="99"/>
      <c r="S26" s="75"/>
      <c r="T26" s="99"/>
      <c r="U26" s="75"/>
      <c r="V26" s="99"/>
      <c r="W26" s="75"/>
      <c r="X26" s="99"/>
    </row>
    <row r="27" spans="1:24" s="73" customFormat="1" x14ac:dyDescent="0.2">
      <c r="A27" s="74"/>
      <c r="B27" s="78"/>
      <c r="C27" s="75"/>
      <c r="D27" s="99"/>
      <c r="E27" s="75"/>
      <c r="F27" s="99"/>
      <c r="G27" s="75"/>
      <c r="H27" s="99"/>
      <c r="I27" s="75"/>
      <c r="J27" s="99"/>
      <c r="K27" s="75"/>
      <c r="L27" s="99"/>
      <c r="M27" s="75"/>
      <c r="N27" s="99"/>
      <c r="O27" s="75"/>
      <c r="P27" s="99"/>
      <c r="Q27" s="75"/>
      <c r="R27" s="99"/>
      <c r="S27" s="75"/>
      <c r="T27" s="99"/>
      <c r="U27" s="75"/>
      <c r="V27" s="99"/>
      <c r="W27" s="75"/>
      <c r="X27" s="99"/>
    </row>
    <row r="28" spans="1:24" s="73" customFormat="1" x14ac:dyDescent="0.2">
      <c r="A28" s="74"/>
      <c r="B28" s="77"/>
      <c r="C28" s="75"/>
      <c r="D28" s="99"/>
      <c r="E28" s="75"/>
      <c r="F28" s="99"/>
      <c r="G28" s="75"/>
      <c r="H28" s="99"/>
      <c r="I28" s="75"/>
      <c r="J28" s="99"/>
      <c r="K28" s="75"/>
      <c r="L28" s="99"/>
      <c r="M28" s="75"/>
      <c r="N28" s="99"/>
      <c r="O28" s="75"/>
      <c r="P28" s="99"/>
      <c r="Q28" s="75"/>
      <c r="R28" s="99"/>
      <c r="S28" s="75"/>
      <c r="T28" s="99"/>
      <c r="U28" s="75"/>
      <c r="V28" s="99"/>
      <c r="W28" s="75"/>
      <c r="X28" s="99"/>
    </row>
    <row r="29" spans="1:24" s="73" customFormat="1" x14ac:dyDescent="0.2">
      <c r="A29" s="74"/>
      <c r="B29" s="77"/>
      <c r="C29" s="75"/>
      <c r="D29" s="99"/>
      <c r="E29" s="75"/>
      <c r="F29" s="99"/>
      <c r="G29" s="75"/>
      <c r="H29" s="99"/>
      <c r="I29" s="75"/>
      <c r="J29" s="99"/>
      <c r="K29" s="75"/>
      <c r="L29" s="99"/>
      <c r="M29" s="75"/>
      <c r="N29" s="99"/>
      <c r="O29" s="75"/>
      <c r="P29" s="99"/>
      <c r="Q29" s="75"/>
      <c r="R29" s="99"/>
      <c r="S29" s="75"/>
      <c r="T29" s="99"/>
      <c r="U29" s="75"/>
      <c r="V29" s="99"/>
      <c r="W29" s="75"/>
      <c r="X29" s="99"/>
    </row>
    <row r="30" spans="1:24" s="73" customFormat="1" x14ac:dyDescent="0.2">
      <c r="A30" s="74"/>
      <c r="B30" s="77"/>
      <c r="C30" s="75"/>
      <c r="D30" s="99"/>
      <c r="E30" s="75"/>
      <c r="F30" s="99"/>
      <c r="G30" s="75"/>
      <c r="H30" s="99"/>
      <c r="I30" s="75"/>
      <c r="J30" s="99"/>
      <c r="K30" s="75"/>
      <c r="L30" s="99"/>
      <c r="M30" s="75"/>
      <c r="N30" s="99"/>
      <c r="O30" s="75"/>
      <c r="P30" s="99"/>
      <c r="Q30" s="75"/>
      <c r="R30" s="99"/>
      <c r="S30" s="75"/>
      <c r="T30" s="99"/>
      <c r="U30" s="75"/>
      <c r="V30" s="99"/>
      <c r="W30" s="75"/>
      <c r="X30" s="99"/>
    </row>
    <row r="31" spans="1:24" s="73" customFormat="1" x14ac:dyDescent="0.2">
      <c r="A31" s="74"/>
      <c r="B31" s="77"/>
      <c r="C31" s="75"/>
      <c r="D31" s="99"/>
      <c r="E31" s="75"/>
      <c r="F31" s="99"/>
      <c r="G31" s="75"/>
      <c r="H31" s="99"/>
      <c r="I31" s="75"/>
      <c r="J31" s="99"/>
      <c r="K31" s="75"/>
      <c r="L31" s="99"/>
      <c r="M31" s="75"/>
      <c r="N31" s="99"/>
      <c r="O31" s="75"/>
      <c r="P31" s="99"/>
      <c r="Q31" s="75"/>
      <c r="R31" s="99"/>
      <c r="S31" s="75"/>
      <c r="T31" s="99"/>
      <c r="U31" s="75"/>
      <c r="V31" s="99"/>
      <c r="W31" s="75"/>
      <c r="X31" s="99"/>
    </row>
    <row r="32" spans="1:24" s="73" customFormat="1" x14ac:dyDescent="0.2">
      <c r="A32" s="74"/>
      <c r="B32" s="77"/>
      <c r="C32" s="75"/>
      <c r="D32" s="99"/>
      <c r="E32" s="75"/>
      <c r="F32" s="99"/>
      <c r="G32" s="75"/>
      <c r="H32" s="99"/>
      <c r="I32" s="75"/>
      <c r="J32" s="99"/>
      <c r="K32" s="75"/>
      <c r="L32" s="99"/>
      <c r="M32" s="75"/>
      <c r="N32" s="99"/>
      <c r="O32" s="75"/>
      <c r="P32" s="99"/>
      <c r="Q32" s="75"/>
      <c r="R32" s="99"/>
      <c r="S32" s="75"/>
      <c r="T32" s="99"/>
      <c r="U32" s="75"/>
      <c r="V32" s="99"/>
      <c r="W32" s="75"/>
      <c r="X32" s="99"/>
    </row>
    <row r="33" spans="1:24" s="73" customFormat="1" x14ac:dyDescent="0.2">
      <c r="A33" s="74"/>
      <c r="C33" s="75"/>
      <c r="D33" s="99"/>
      <c r="E33" s="75"/>
      <c r="F33" s="99"/>
      <c r="G33" s="75"/>
      <c r="H33" s="99"/>
      <c r="I33" s="75"/>
      <c r="J33" s="99"/>
      <c r="K33" s="75"/>
      <c r="L33" s="99"/>
      <c r="M33" s="75"/>
      <c r="N33" s="99"/>
      <c r="O33" s="75"/>
      <c r="P33" s="99"/>
      <c r="Q33" s="75"/>
      <c r="R33" s="99"/>
      <c r="S33" s="75"/>
      <c r="T33" s="99"/>
      <c r="U33" s="75"/>
      <c r="V33" s="99"/>
      <c r="W33" s="75"/>
      <c r="X33" s="99"/>
    </row>
    <row r="34" spans="1:24" s="73" customFormat="1" x14ac:dyDescent="0.2">
      <c r="A34" s="74"/>
      <c r="C34" s="75"/>
      <c r="D34" s="99"/>
      <c r="E34" s="75"/>
      <c r="F34" s="99"/>
      <c r="G34" s="75"/>
      <c r="H34" s="99"/>
      <c r="I34" s="75"/>
      <c r="J34" s="99"/>
      <c r="K34" s="75"/>
      <c r="L34" s="99"/>
      <c r="M34" s="75"/>
      <c r="N34" s="99"/>
      <c r="O34" s="75"/>
      <c r="P34" s="99"/>
      <c r="Q34" s="75"/>
      <c r="R34" s="99"/>
      <c r="S34" s="75"/>
      <c r="T34" s="99"/>
      <c r="U34" s="75"/>
      <c r="V34" s="99"/>
      <c r="W34" s="75"/>
      <c r="X34" s="99"/>
    </row>
    <row r="35" spans="1:24" s="73" customFormat="1" x14ac:dyDescent="0.2">
      <c r="A35" s="74"/>
      <c r="C35" s="75"/>
      <c r="D35" s="99"/>
      <c r="E35" s="75"/>
      <c r="F35" s="99"/>
      <c r="G35" s="75"/>
      <c r="H35" s="99"/>
      <c r="I35" s="75"/>
      <c r="J35" s="99"/>
      <c r="K35" s="75"/>
      <c r="L35" s="99"/>
      <c r="M35" s="75"/>
      <c r="N35" s="99"/>
      <c r="O35" s="75"/>
      <c r="P35" s="99"/>
      <c r="Q35" s="75"/>
      <c r="R35" s="99"/>
      <c r="S35" s="75"/>
      <c r="T35" s="99"/>
      <c r="U35" s="75"/>
      <c r="V35" s="99"/>
      <c r="W35" s="75"/>
      <c r="X35" s="99"/>
    </row>
    <row r="36" spans="1:24" s="73" customFormat="1" x14ac:dyDescent="0.2">
      <c r="A36" s="74"/>
      <c r="C36" s="75"/>
      <c r="D36" s="99"/>
      <c r="E36" s="75"/>
      <c r="F36" s="99"/>
      <c r="G36" s="75"/>
      <c r="H36" s="99"/>
      <c r="I36" s="75"/>
      <c r="J36" s="99"/>
      <c r="K36" s="75"/>
      <c r="L36" s="99"/>
      <c r="M36" s="75"/>
      <c r="N36" s="99"/>
      <c r="O36" s="75"/>
      <c r="P36" s="99"/>
      <c r="Q36" s="75"/>
      <c r="R36" s="99"/>
      <c r="S36" s="75"/>
      <c r="T36" s="99"/>
      <c r="U36" s="75"/>
      <c r="V36" s="99"/>
      <c r="W36" s="75"/>
      <c r="X36" s="99"/>
    </row>
    <row r="37" spans="1:24" s="79" customFormat="1" ht="15.75" x14ac:dyDescent="0.2">
      <c r="A37" s="146" t="s">
        <v>42</v>
      </c>
      <c r="B37" s="146"/>
      <c r="C37" s="16" t="str">
        <f t="shared" ref="C37:X37" si="6">IF(C38&gt;0, "Fail", "Pass")</f>
        <v>Pass</v>
      </c>
      <c r="D37" s="100" t="str">
        <f t="shared" si="6"/>
        <v>Pass</v>
      </c>
      <c r="E37" s="16" t="str">
        <f t="shared" si="6"/>
        <v>Pass</v>
      </c>
      <c r="F37" s="100" t="str">
        <f t="shared" si="6"/>
        <v>Pass</v>
      </c>
      <c r="G37" s="16" t="str">
        <f t="shared" si="6"/>
        <v>Pass</v>
      </c>
      <c r="H37" s="100" t="str">
        <f t="shared" si="6"/>
        <v>Pass</v>
      </c>
      <c r="I37" s="16" t="str">
        <f t="shared" si="6"/>
        <v>Pass</v>
      </c>
      <c r="J37" s="100" t="str">
        <f t="shared" si="6"/>
        <v>Pass</v>
      </c>
      <c r="K37" s="16" t="str">
        <f t="shared" si="6"/>
        <v>Pass</v>
      </c>
      <c r="L37" s="100" t="str">
        <f t="shared" si="6"/>
        <v>Pass</v>
      </c>
      <c r="M37" s="16" t="str">
        <f t="shared" si="6"/>
        <v>Pass</v>
      </c>
      <c r="N37" s="100" t="str">
        <f t="shared" si="6"/>
        <v>Pass</v>
      </c>
      <c r="O37" s="16" t="str">
        <f t="shared" si="6"/>
        <v>Pass</v>
      </c>
      <c r="P37" s="100" t="str">
        <f t="shared" si="6"/>
        <v>Pass</v>
      </c>
      <c r="Q37" s="16" t="str">
        <f t="shared" si="6"/>
        <v>Pass</v>
      </c>
      <c r="R37" s="100" t="str">
        <f t="shared" si="6"/>
        <v>Pass</v>
      </c>
      <c r="S37" s="16" t="str">
        <f t="shared" si="6"/>
        <v>Pass</v>
      </c>
      <c r="T37" s="100" t="str">
        <f t="shared" si="6"/>
        <v>Pass</v>
      </c>
      <c r="U37" s="16" t="str">
        <f t="shared" si="6"/>
        <v>Pass</v>
      </c>
      <c r="V37" s="100" t="str">
        <f t="shared" si="6"/>
        <v>Pass</v>
      </c>
      <c r="W37" s="16" t="str">
        <f t="shared" si="6"/>
        <v>Pass</v>
      </c>
      <c r="X37" s="100" t="str">
        <f t="shared" si="6"/>
        <v>Pass</v>
      </c>
    </row>
    <row r="38" spans="1:24" s="73" customFormat="1" ht="15.75" hidden="1" customHeight="1" x14ac:dyDescent="0.2">
      <c r="A38" s="71"/>
      <c r="B38" s="15" t="s">
        <v>7</v>
      </c>
      <c r="C38" s="72">
        <f>COUNTIF(C$40:C$56, "=Fail")</f>
        <v>0</v>
      </c>
      <c r="D38" s="99">
        <f>COUNTIF(D40:D56, "=Fail")</f>
        <v>0</v>
      </c>
      <c r="E38" s="72">
        <f>COUNTIF(E$40:E$56, "=Fail")</f>
        <v>0</v>
      </c>
      <c r="F38" s="99">
        <f>COUNTIF(F40:F56, "=Fail")</f>
        <v>0</v>
      </c>
      <c r="G38" s="72">
        <f>COUNTIF(G$40:G$56, "=Fail")</f>
        <v>0</v>
      </c>
      <c r="H38" s="99">
        <f>COUNTIF(H40:H56, "=Fail")</f>
        <v>0</v>
      </c>
      <c r="I38" s="72">
        <f>COUNTIF(I$40:I$56, "=Fail")</f>
        <v>0</v>
      </c>
      <c r="J38" s="99">
        <f>COUNTIF(J40:J56, "=Fail")</f>
        <v>0</v>
      </c>
      <c r="K38" s="72">
        <f>COUNTIF(K$40:K$56, "=Fail")</f>
        <v>0</v>
      </c>
      <c r="L38" s="99">
        <f>COUNTIF(L40:L56, "=Fail")</f>
        <v>0</v>
      </c>
      <c r="M38" s="72">
        <f>COUNTIF(M$40:M$56, "=Fail")</f>
        <v>0</v>
      </c>
      <c r="N38" s="99">
        <f>COUNTIF(N40:N56, "=Fail")</f>
        <v>0</v>
      </c>
      <c r="O38" s="72">
        <f>COUNTIF(O$40:O$56, "=Fail")</f>
        <v>0</v>
      </c>
      <c r="P38" s="99">
        <f>COUNTIF(P40:P56, "=Fail")</f>
        <v>0</v>
      </c>
      <c r="Q38" s="72">
        <f>COUNTIF(Q$40:Q$56, "=Fail")</f>
        <v>0</v>
      </c>
      <c r="R38" s="99">
        <f>COUNTIF(R40:R56, "=Fail")</f>
        <v>0</v>
      </c>
      <c r="S38" s="72">
        <f>COUNTIF(S$40:S$56, "=Fail")</f>
        <v>0</v>
      </c>
      <c r="T38" s="99">
        <f>COUNTIF(T40:T56, "=Fail")</f>
        <v>0</v>
      </c>
      <c r="U38" s="72">
        <f>COUNTIF(U$40:U$56, "=Fail")</f>
        <v>0</v>
      </c>
      <c r="V38" s="99">
        <f>COUNTIF(V40:V56, "=Fail")</f>
        <v>0</v>
      </c>
      <c r="W38" s="72">
        <f>COUNTIF(W$40:W$56, "=Fail")</f>
        <v>0</v>
      </c>
      <c r="X38" s="99">
        <f>COUNTIF(X40:X56, "=Fail")</f>
        <v>0</v>
      </c>
    </row>
    <row r="39" spans="1:24" s="73" customFormat="1" ht="15.75" hidden="1" customHeight="1" x14ac:dyDescent="0.2">
      <c r="A39" s="74"/>
      <c r="B39" s="15" t="s">
        <v>35</v>
      </c>
      <c r="C39" s="75"/>
      <c r="D39" s="99"/>
      <c r="E39" s="75"/>
      <c r="F39" s="99"/>
      <c r="G39" s="75"/>
      <c r="H39" s="99"/>
      <c r="I39" s="75"/>
      <c r="J39" s="99"/>
      <c r="K39" s="75"/>
      <c r="L39" s="99"/>
      <c r="M39" s="75"/>
      <c r="N39" s="99"/>
      <c r="O39" s="75"/>
      <c r="P39" s="99"/>
      <c r="Q39" s="75"/>
      <c r="R39" s="99"/>
      <c r="S39" s="75"/>
      <c r="T39" s="99"/>
      <c r="U39" s="75"/>
      <c r="V39" s="99"/>
      <c r="W39" s="75"/>
      <c r="X39" s="99"/>
    </row>
    <row r="40" spans="1:24" s="73" customFormat="1" x14ac:dyDescent="0.2">
      <c r="A40" s="74"/>
      <c r="C40" s="75"/>
      <c r="D40" s="99"/>
      <c r="E40" s="75"/>
      <c r="F40" s="99"/>
      <c r="G40" s="75"/>
      <c r="H40" s="99"/>
      <c r="I40" s="75"/>
      <c r="J40" s="99"/>
      <c r="K40" s="75"/>
      <c r="L40" s="99"/>
      <c r="M40" s="75"/>
      <c r="N40" s="99"/>
      <c r="O40" s="75"/>
      <c r="P40" s="99"/>
      <c r="Q40" s="75"/>
      <c r="R40" s="99"/>
      <c r="S40" s="75"/>
      <c r="T40" s="99"/>
      <c r="U40" s="75"/>
      <c r="V40" s="99"/>
      <c r="W40" s="75"/>
      <c r="X40" s="99"/>
    </row>
    <row r="41" spans="1:24" s="89" customFormat="1" ht="15" customHeight="1" x14ac:dyDescent="0.2">
      <c r="A41" s="74"/>
      <c r="B41" s="73"/>
      <c r="C41" s="75"/>
      <c r="D41" s="99"/>
      <c r="E41" s="75"/>
      <c r="F41" s="99"/>
      <c r="G41" s="75"/>
      <c r="H41" s="99"/>
      <c r="I41" s="75"/>
      <c r="J41" s="99"/>
      <c r="K41" s="75"/>
      <c r="L41" s="99"/>
      <c r="M41" s="75"/>
      <c r="N41" s="99"/>
      <c r="O41" s="75"/>
      <c r="P41" s="99"/>
      <c r="Q41" s="75"/>
      <c r="R41" s="99"/>
      <c r="S41" s="75"/>
      <c r="T41" s="99"/>
      <c r="U41" s="75"/>
      <c r="V41" s="99"/>
      <c r="W41" s="75"/>
      <c r="X41" s="99"/>
    </row>
    <row r="42" spans="1:24" s="73" customFormat="1" x14ac:dyDescent="0.2">
      <c r="A42" s="74"/>
      <c r="C42" s="75"/>
      <c r="D42" s="99"/>
      <c r="E42" s="75"/>
      <c r="F42" s="99"/>
      <c r="G42" s="75"/>
      <c r="H42" s="99"/>
      <c r="I42" s="75"/>
      <c r="J42" s="99"/>
      <c r="K42" s="75"/>
      <c r="L42" s="99"/>
      <c r="M42" s="75"/>
      <c r="N42" s="99"/>
      <c r="O42" s="75"/>
      <c r="P42" s="99"/>
      <c r="Q42" s="75"/>
      <c r="R42" s="99"/>
      <c r="S42" s="75"/>
      <c r="T42" s="99"/>
      <c r="U42" s="75"/>
      <c r="V42" s="99"/>
      <c r="W42" s="75"/>
      <c r="X42" s="99"/>
    </row>
    <row r="43" spans="1:24" s="73" customFormat="1" x14ac:dyDescent="0.2">
      <c r="A43" s="74"/>
      <c r="C43" s="75"/>
      <c r="D43" s="99"/>
      <c r="E43" s="75"/>
      <c r="F43" s="99"/>
      <c r="G43" s="75"/>
      <c r="H43" s="99"/>
      <c r="I43" s="75"/>
      <c r="J43" s="99"/>
      <c r="K43" s="75"/>
      <c r="L43" s="99"/>
      <c r="M43" s="75"/>
      <c r="N43" s="99"/>
      <c r="O43" s="75"/>
      <c r="P43" s="99"/>
      <c r="Q43" s="75"/>
      <c r="R43" s="99"/>
      <c r="S43" s="75"/>
      <c r="T43" s="99"/>
      <c r="U43" s="75"/>
      <c r="V43" s="99"/>
      <c r="W43" s="75"/>
      <c r="X43" s="99"/>
    </row>
    <row r="44" spans="1:24" s="73" customFormat="1" x14ac:dyDescent="0.2">
      <c r="A44" s="74"/>
      <c r="C44" s="75"/>
      <c r="D44" s="99"/>
      <c r="E44" s="75"/>
      <c r="F44" s="99"/>
      <c r="G44" s="75"/>
      <c r="H44" s="99"/>
      <c r="I44" s="75"/>
      <c r="J44" s="99"/>
      <c r="K44" s="75"/>
      <c r="L44" s="99"/>
      <c r="M44" s="75"/>
      <c r="N44" s="99"/>
      <c r="O44" s="75"/>
      <c r="P44" s="99"/>
      <c r="Q44" s="75"/>
      <c r="R44" s="99"/>
      <c r="S44" s="75"/>
      <c r="T44" s="99"/>
      <c r="U44" s="75"/>
      <c r="V44" s="99"/>
      <c r="W44" s="75"/>
      <c r="X44" s="99"/>
    </row>
    <row r="45" spans="1:24" s="73" customFormat="1" x14ac:dyDescent="0.2">
      <c r="A45" s="74"/>
      <c r="C45" s="75"/>
      <c r="D45" s="99"/>
      <c r="E45" s="75"/>
      <c r="F45" s="99"/>
      <c r="G45" s="75"/>
      <c r="H45" s="99"/>
      <c r="I45" s="75"/>
      <c r="J45" s="99"/>
      <c r="K45" s="75"/>
      <c r="L45" s="99"/>
      <c r="M45" s="75"/>
      <c r="N45" s="99"/>
      <c r="O45" s="75"/>
      <c r="P45" s="99"/>
      <c r="Q45" s="75"/>
      <c r="R45" s="99"/>
      <c r="S45" s="75"/>
      <c r="T45" s="99"/>
      <c r="U45" s="75"/>
      <c r="V45" s="99"/>
      <c r="W45" s="75"/>
      <c r="X45" s="99"/>
    </row>
    <row r="46" spans="1:24" s="73" customFormat="1" x14ac:dyDescent="0.2">
      <c r="A46" s="74"/>
      <c r="C46" s="75"/>
      <c r="D46" s="99"/>
      <c r="E46" s="75"/>
      <c r="F46" s="99"/>
      <c r="G46" s="75"/>
      <c r="H46" s="99"/>
      <c r="I46" s="75"/>
      <c r="J46" s="99"/>
      <c r="K46" s="75"/>
      <c r="L46" s="99"/>
      <c r="M46" s="75"/>
      <c r="N46" s="99"/>
      <c r="O46" s="75"/>
      <c r="P46" s="99"/>
      <c r="Q46" s="75"/>
      <c r="R46" s="99"/>
      <c r="S46" s="75"/>
      <c r="T46" s="99"/>
      <c r="U46" s="75"/>
      <c r="V46" s="99"/>
      <c r="W46" s="75"/>
      <c r="X46" s="99"/>
    </row>
    <row r="47" spans="1:24" s="73" customFormat="1" x14ac:dyDescent="0.2">
      <c r="A47" s="74"/>
      <c r="C47" s="75"/>
      <c r="D47" s="99"/>
      <c r="E47" s="75"/>
      <c r="F47" s="99"/>
      <c r="G47" s="75"/>
      <c r="H47" s="99"/>
      <c r="I47" s="75"/>
      <c r="J47" s="99"/>
      <c r="K47" s="75"/>
      <c r="L47" s="99"/>
      <c r="M47" s="75"/>
      <c r="N47" s="99"/>
      <c r="O47" s="75"/>
      <c r="P47" s="99"/>
      <c r="Q47" s="75"/>
      <c r="R47" s="99"/>
      <c r="S47" s="75"/>
      <c r="T47" s="99"/>
      <c r="U47" s="75"/>
      <c r="V47" s="99"/>
      <c r="W47" s="75"/>
      <c r="X47" s="99"/>
    </row>
    <row r="48" spans="1:24" s="73" customFormat="1" x14ac:dyDescent="0.2">
      <c r="A48" s="74"/>
      <c r="C48" s="75"/>
      <c r="D48" s="99"/>
      <c r="E48" s="75"/>
      <c r="F48" s="99"/>
      <c r="G48" s="75"/>
      <c r="H48" s="99"/>
      <c r="I48" s="75"/>
      <c r="J48" s="99"/>
      <c r="K48" s="75"/>
      <c r="L48" s="99"/>
      <c r="M48" s="75"/>
      <c r="N48" s="99"/>
      <c r="O48" s="75"/>
      <c r="P48" s="99"/>
      <c r="Q48" s="75"/>
      <c r="R48" s="99"/>
      <c r="S48" s="75"/>
      <c r="T48" s="99"/>
      <c r="U48" s="75"/>
      <c r="V48" s="99"/>
      <c r="W48" s="75"/>
      <c r="X48" s="99"/>
    </row>
    <row r="49" spans="1:24" s="73" customFormat="1" x14ac:dyDescent="0.2">
      <c r="A49" s="74"/>
      <c r="C49" s="75"/>
      <c r="D49" s="99"/>
      <c r="E49" s="75"/>
      <c r="F49" s="99"/>
      <c r="G49" s="75"/>
      <c r="H49" s="99"/>
      <c r="I49" s="75"/>
      <c r="J49" s="99"/>
      <c r="K49" s="75"/>
      <c r="L49" s="99"/>
      <c r="M49" s="75"/>
      <c r="N49" s="99"/>
      <c r="O49" s="75"/>
      <c r="P49" s="99"/>
      <c r="Q49" s="75"/>
      <c r="R49" s="99"/>
      <c r="S49" s="75"/>
      <c r="T49" s="99"/>
      <c r="U49" s="75"/>
      <c r="V49" s="99"/>
      <c r="W49" s="75"/>
      <c r="X49" s="99"/>
    </row>
    <row r="50" spans="1:24" s="73" customFormat="1" x14ac:dyDescent="0.2">
      <c r="A50" s="74"/>
      <c r="C50" s="75"/>
      <c r="D50" s="99"/>
      <c r="E50" s="75"/>
      <c r="F50" s="99"/>
      <c r="G50" s="75"/>
      <c r="H50" s="99"/>
      <c r="I50" s="75"/>
      <c r="J50" s="99"/>
      <c r="K50" s="75"/>
      <c r="L50" s="99"/>
      <c r="M50" s="75"/>
      <c r="N50" s="99"/>
      <c r="O50" s="75"/>
      <c r="P50" s="99"/>
      <c r="Q50" s="75"/>
      <c r="R50" s="99"/>
      <c r="S50" s="75"/>
      <c r="T50" s="99"/>
      <c r="U50" s="75"/>
      <c r="V50" s="99"/>
      <c r="W50" s="75"/>
      <c r="X50" s="99"/>
    </row>
    <row r="51" spans="1:24" s="73" customFormat="1" x14ac:dyDescent="0.2">
      <c r="A51" s="74"/>
      <c r="C51" s="75"/>
      <c r="D51" s="99"/>
      <c r="E51" s="75"/>
      <c r="F51" s="99"/>
      <c r="G51" s="75"/>
      <c r="H51" s="99"/>
      <c r="I51" s="75"/>
      <c r="J51" s="99"/>
      <c r="K51" s="75"/>
      <c r="L51" s="99"/>
      <c r="M51" s="75"/>
      <c r="N51" s="99"/>
      <c r="O51" s="75"/>
      <c r="P51" s="99"/>
      <c r="Q51" s="75"/>
      <c r="R51" s="99"/>
      <c r="S51" s="75"/>
      <c r="T51" s="99"/>
      <c r="U51" s="75"/>
      <c r="V51" s="99"/>
      <c r="W51" s="75"/>
      <c r="X51" s="99"/>
    </row>
    <row r="52" spans="1:24" s="73" customFormat="1" x14ac:dyDescent="0.2">
      <c r="A52" s="74"/>
      <c r="C52" s="75"/>
      <c r="D52" s="99"/>
      <c r="E52" s="75"/>
      <c r="F52" s="99"/>
      <c r="G52" s="75"/>
      <c r="H52" s="99"/>
      <c r="I52" s="75"/>
      <c r="J52" s="99"/>
      <c r="K52" s="75"/>
      <c r="L52" s="99"/>
      <c r="M52" s="75"/>
      <c r="N52" s="99"/>
      <c r="O52" s="75"/>
      <c r="P52" s="99"/>
      <c r="Q52" s="75"/>
      <c r="R52" s="99"/>
      <c r="S52" s="75"/>
      <c r="T52" s="99"/>
      <c r="U52" s="75"/>
      <c r="V52" s="99"/>
      <c r="W52" s="75"/>
      <c r="X52" s="99"/>
    </row>
    <row r="53" spans="1:24" s="73" customFormat="1" x14ac:dyDescent="0.2">
      <c r="A53" s="74"/>
      <c r="C53" s="75"/>
      <c r="D53" s="99"/>
      <c r="E53" s="75"/>
      <c r="F53" s="99"/>
      <c r="G53" s="75"/>
      <c r="H53" s="99"/>
      <c r="I53" s="75"/>
      <c r="J53" s="99"/>
      <c r="K53" s="75"/>
      <c r="L53" s="99"/>
      <c r="M53" s="75"/>
      <c r="N53" s="99"/>
      <c r="O53" s="75"/>
      <c r="P53" s="99"/>
      <c r="Q53" s="75"/>
      <c r="R53" s="99"/>
      <c r="S53" s="75"/>
      <c r="T53" s="99"/>
      <c r="U53" s="75"/>
      <c r="V53" s="99"/>
      <c r="W53" s="75"/>
      <c r="X53" s="99"/>
    </row>
    <row r="54" spans="1:24" s="73" customFormat="1" x14ac:dyDescent="0.2">
      <c r="A54" s="74"/>
      <c r="C54" s="75"/>
      <c r="D54" s="99"/>
      <c r="E54" s="75"/>
      <c r="F54" s="99"/>
      <c r="G54" s="75"/>
      <c r="H54" s="99"/>
      <c r="I54" s="75"/>
      <c r="J54" s="99"/>
      <c r="K54" s="75"/>
      <c r="L54" s="99"/>
      <c r="M54" s="75"/>
      <c r="N54" s="99"/>
      <c r="O54" s="75"/>
      <c r="P54" s="99"/>
      <c r="Q54" s="75"/>
      <c r="R54" s="99"/>
      <c r="S54" s="75"/>
      <c r="T54" s="99"/>
      <c r="U54" s="75"/>
      <c r="V54" s="99"/>
      <c r="W54" s="75"/>
      <c r="X54" s="99"/>
    </row>
    <row r="55" spans="1:24" s="73" customFormat="1" x14ac:dyDescent="0.2">
      <c r="A55" s="74"/>
      <c r="C55" s="75"/>
      <c r="D55" s="99"/>
      <c r="E55" s="75"/>
      <c r="F55" s="99"/>
      <c r="G55" s="75"/>
      <c r="H55" s="99"/>
      <c r="I55" s="75"/>
      <c r="J55" s="99"/>
      <c r="K55" s="75"/>
      <c r="L55" s="99"/>
      <c r="M55" s="75"/>
      <c r="N55" s="99"/>
      <c r="O55" s="75"/>
      <c r="P55" s="99"/>
      <c r="Q55" s="75"/>
      <c r="R55" s="99"/>
      <c r="S55" s="75"/>
      <c r="T55" s="99"/>
      <c r="U55" s="75"/>
      <c r="V55" s="99"/>
      <c r="W55" s="75"/>
      <c r="X55" s="99"/>
    </row>
    <row r="56" spans="1:24" s="73" customFormat="1" x14ac:dyDescent="0.2">
      <c r="A56" s="74"/>
      <c r="C56" s="75"/>
      <c r="D56" s="99"/>
      <c r="E56" s="75"/>
      <c r="F56" s="99"/>
      <c r="G56" s="75"/>
      <c r="H56" s="99"/>
      <c r="I56" s="75"/>
      <c r="J56" s="99"/>
      <c r="K56" s="75"/>
      <c r="L56" s="99"/>
      <c r="M56" s="75"/>
      <c r="N56" s="99"/>
      <c r="O56" s="75"/>
      <c r="P56" s="99"/>
      <c r="Q56" s="75"/>
      <c r="R56" s="99"/>
      <c r="S56" s="75"/>
      <c r="T56" s="99"/>
      <c r="U56" s="75"/>
      <c r="V56" s="99"/>
      <c r="W56" s="75"/>
      <c r="X56" s="99"/>
    </row>
    <row r="57" spans="1:24" s="79" customFormat="1" ht="15.75" x14ac:dyDescent="0.2">
      <c r="A57" s="146" t="s">
        <v>43</v>
      </c>
      <c r="B57" s="146"/>
      <c r="C57" s="16" t="str">
        <f>IF(C58&gt;0, "Fail", "Pass")</f>
        <v>Pass</v>
      </c>
      <c r="D57" s="100" t="str">
        <f t="shared" ref="D57:X57" si="7">IF(D58&gt;0, "Fail", "Pass")</f>
        <v>Pass</v>
      </c>
      <c r="E57" s="16" t="str">
        <f>IF(E58&gt;0, "Fail", "Pass")</f>
        <v>Pass</v>
      </c>
      <c r="F57" s="100" t="str">
        <f t="shared" si="7"/>
        <v>Pass</v>
      </c>
      <c r="G57" s="16" t="str">
        <f>IF(G58&gt;0, "Fail", "Pass")</f>
        <v>Pass</v>
      </c>
      <c r="H57" s="100" t="str">
        <f t="shared" si="7"/>
        <v>Pass</v>
      </c>
      <c r="I57" s="16" t="str">
        <f>IF(I58&gt;0, "Fail", "Pass")</f>
        <v>Pass</v>
      </c>
      <c r="J57" s="100" t="str">
        <f t="shared" si="7"/>
        <v>Pass</v>
      </c>
      <c r="K57" s="16" t="str">
        <f>IF(K58&gt;0, "Fail", "Pass")</f>
        <v>Pass</v>
      </c>
      <c r="L57" s="100" t="str">
        <f t="shared" si="7"/>
        <v>Pass</v>
      </c>
      <c r="M57" s="16" t="str">
        <f>IF(M58&gt;0, "Fail", "Pass")</f>
        <v>Pass</v>
      </c>
      <c r="N57" s="100" t="str">
        <f t="shared" si="7"/>
        <v>Pass</v>
      </c>
      <c r="O57" s="16" t="str">
        <f>IF(O58&gt;0, "Fail", "Pass")</f>
        <v>Pass</v>
      </c>
      <c r="P57" s="100" t="str">
        <f t="shared" si="7"/>
        <v>Pass</v>
      </c>
      <c r="Q57" s="16" t="str">
        <f>IF(Q58&gt;0, "Fail", "Pass")</f>
        <v>Pass</v>
      </c>
      <c r="R57" s="100" t="str">
        <f t="shared" si="7"/>
        <v>Pass</v>
      </c>
      <c r="S57" s="16" t="str">
        <f>IF(S58&gt;0, "Fail", "Pass")</f>
        <v>Pass</v>
      </c>
      <c r="T57" s="100" t="str">
        <f t="shared" si="7"/>
        <v>Pass</v>
      </c>
      <c r="U57" s="16" t="str">
        <f>IF(U58&gt;0, "Fail", "Pass")</f>
        <v>Pass</v>
      </c>
      <c r="V57" s="100" t="str">
        <f t="shared" si="7"/>
        <v>Pass</v>
      </c>
      <c r="W57" s="16" t="str">
        <f>IF(W58&gt;0, "Fail", "Pass")</f>
        <v>Pass</v>
      </c>
      <c r="X57" s="100" t="str">
        <f t="shared" si="7"/>
        <v>Pass</v>
      </c>
    </row>
    <row r="58" spans="1:24" s="73" customFormat="1" ht="15.75" hidden="1" customHeight="1" x14ac:dyDescent="0.2">
      <c r="A58" s="71"/>
      <c r="B58" s="15" t="s">
        <v>7</v>
      </c>
      <c r="C58" s="72">
        <f t="shared" ref="C58:U58" si="8">COUNTIF(C60:C66, "=Fail")</f>
        <v>0</v>
      </c>
      <c r="D58" s="99">
        <f t="shared" si="8"/>
        <v>0</v>
      </c>
      <c r="E58" s="72">
        <f t="shared" ref="E58:X58" si="9">COUNTIF(E60:E66, "=Fail")</f>
        <v>0</v>
      </c>
      <c r="F58" s="99">
        <f t="shared" si="9"/>
        <v>0</v>
      </c>
      <c r="G58" s="72">
        <f t="shared" si="9"/>
        <v>0</v>
      </c>
      <c r="H58" s="99">
        <f t="shared" si="9"/>
        <v>0</v>
      </c>
      <c r="I58" s="72">
        <f t="shared" si="9"/>
        <v>0</v>
      </c>
      <c r="J58" s="99">
        <f t="shared" si="9"/>
        <v>0</v>
      </c>
      <c r="K58" s="72">
        <f t="shared" si="9"/>
        <v>0</v>
      </c>
      <c r="L58" s="99">
        <f t="shared" si="9"/>
        <v>0</v>
      </c>
      <c r="M58" s="72">
        <f t="shared" si="9"/>
        <v>0</v>
      </c>
      <c r="N58" s="99">
        <f t="shared" si="9"/>
        <v>0</v>
      </c>
      <c r="O58" s="72">
        <f t="shared" si="9"/>
        <v>0</v>
      </c>
      <c r="P58" s="99">
        <f t="shared" si="9"/>
        <v>0</v>
      </c>
      <c r="Q58" s="72">
        <f t="shared" si="9"/>
        <v>0</v>
      </c>
      <c r="R58" s="99">
        <f t="shared" si="9"/>
        <v>0</v>
      </c>
      <c r="S58" s="72">
        <f t="shared" si="9"/>
        <v>0</v>
      </c>
      <c r="T58" s="99">
        <f t="shared" si="9"/>
        <v>0</v>
      </c>
      <c r="U58" s="72">
        <f t="shared" si="9"/>
        <v>0</v>
      </c>
      <c r="V58" s="99">
        <f t="shared" si="9"/>
        <v>0</v>
      </c>
      <c r="W58" s="72">
        <f t="shared" si="9"/>
        <v>0</v>
      </c>
      <c r="X58" s="99">
        <f t="shared" si="9"/>
        <v>0</v>
      </c>
    </row>
    <row r="59" spans="1:24" s="73" customFormat="1" ht="15.75" hidden="1" customHeight="1" x14ac:dyDescent="0.2">
      <c r="A59" s="71"/>
      <c r="B59" s="15" t="s">
        <v>35</v>
      </c>
      <c r="C59" s="75"/>
      <c r="D59" s="99"/>
      <c r="E59" s="75"/>
      <c r="F59" s="99"/>
      <c r="G59" s="75"/>
      <c r="H59" s="99"/>
      <c r="I59" s="75"/>
      <c r="J59" s="99"/>
      <c r="K59" s="75"/>
      <c r="L59" s="99"/>
      <c r="M59" s="75"/>
      <c r="N59" s="99"/>
      <c r="O59" s="75"/>
      <c r="P59" s="99"/>
      <c r="Q59" s="75"/>
      <c r="R59" s="99"/>
      <c r="S59" s="75"/>
      <c r="T59" s="99"/>
      <c r="U59" s="75"/>
      <c r="V59" s="99"/>
      <c r="W59" s="75"/>
      <c r="X59" s="99"/>
    </row>
    <row r="60" spans="1:24" s="73" customFormat="1" x14ac:dyDescent="0.2">
      <c r="A60" s="74"/>
      <c r="C60" s="75"/>
      <c r="D60" s="99"/>
      <c r="E60" s="75"/>
      <c r="F60" s="99"/>
      <c r="G60" s="75"/>
      <c r="H60" s="99"/>
      <c r="I60" s="75"/>
      <c r="J60" s="99"/>
      <c r="K60" s="75"/>
      <c r="L60" s="99"/>
      <c r="M60" s="75"/>
      <c r="N60" s="99"/>
      <c r="O60" s="75"/>
      <c r="P60" s="99"/>
      <c r="Q60" s="75"/>
      <c r="R60" s="99"/>
      <c r="S60" s="75"/>
      <c r="T60" s="99"/>
      <c r="U60" s="75"/>
      <c r="V60" s="99"/>
      <c r="W60" s="75"/>
      <c r="X60" s="99"/>
    </row>
    <row r="61" spans="1:24" s="73" customFormat="1" x14ac:dyDescent="0.2">
      <c r="A61" s="74"/>
      <c r="C61" s="75"/>
      <c r="D61" s="99"/>
      <c r="E61" s="75"/>
      <c r="F61" s="99"/>
      <c r="G61" s="75"/>
      <c r="H61" s="99"/>
      <c r="I61" s="75"/>
      <c r="J61" s="99"/>
      <c r="K61" s="75"/>
      <c r="L61" s="99"/>
      <c r="M61" s="75"/>
      <c r="N61" s="99"/>
      <c r="O61" s="75"/>
      <c r="P61" s="99"/>
      <c r="Q61" s="75"/>
      <c r="R61" s="99"/>
      <c r="S61" s="75"/>
      <c r="T61" s="99"/>
      <c r="U61" s="75"/>
      <c r="V61" s="99"/>
      <c r="W61" s="75"/>
      <c r="X61" s="99"/>
    </row>
    <row r="62" spans="1:24" s="73" customFormat="1" x14ac:dyDescent="0.2">
      <c r="A62" s="74"/>
      <c r="C62" s="75"/>
      <c r="D62" s="99"/>
      <c r="E62" s="75"/>
      <c r="F62" s="99"/>
      <c r="G62" s="75"/>
      <c r="H62" s="99"/>
      <c r="I62" s="75"/>
      <c r="J62" s="99"/>
      <c r="K62" s="75"/>
      <c r="L62" s="99"/>
      <c r="M62" s="75"/>
      <c r="N62" s="99"/>
      <c r="O62" s="75"/>
      <c r="P62" s="99"/>
      <c r="Q62" s="75"/>
      <c r="R62" s="99"/>
      <c r="S62" s="75"/>
      <c r="T62" s="99"/>
      <c r="U62" s="75"/>
      <c r="V62" s="99"/>
      <c r="W62" s="75"/>
      <c r="X62" s="99"/>
    </row>
    <row r="63" spans="1:24" s="73" customFormat="1" x14ac:dyDescent="0.2">
      <c r="A63" s="74"/>
      <c r="C63" s="75"/>
      <c r="D63" s="99"/>
      <c r="E63" s="75"/>
      <c r="F63" s="99"/>
      <c r="G63" s="75"/>
      <c r="H63" s="99"/>
      <c r="I63" s="75"/>
      <c r="J63" s="99"/>
      <c r="K63" s="75"/>
      <c r="L63" s="99"/>
      <c r="M63" s="75"/>
      <c r="N63" s="99"/>
      <c r="O63" s="75"/>
      <c r="P63" s="99"/>
      <c r="Q63" s="75"/>
      <c r="R63" s="99"/>
      <c r="S63" s="75"/>
      <c r="T63" s="99"/>
      <c r="U63" s="75"/>
      <c r="V63" s="99"/>
      <c r="W63" s="75"/>
      <c r="X63" s="99"/>
    </row>
    <row r="64" spans="1:24" s="73" customFormat="1" x14ac:dyDescent="0.2">
      <c r="A64" s="74"/>
      <c r="C64" s="75"/>
      <c r="D64" s="99"/>
      <c r="E64" s="75"/>
      <c r="F64" s="99"/>
      <c r="G64" s="75"/>
      <c r="H64" s="99"/>
      <c r="I64" s="75"/>
      <c r="J64" s="99"/>
      <c r="K64" s="75"/>
      <c r="L64" s="99"/>
      <c r="M64" s="75"/>
      <c r="N64" s="99"/>
      <c r="O64" s="75"/>
      <c r="P64" s="99"/>
      <c r="Q64" s="75"/>
      <c r="R64" s="99"/>
      <c r="S64" s="75"/>
      <c r="T64" s="99"/>
      <c r="U64" s="75"/>
      <c r="V64" s="99"/>
      <c r="W64" s="75"/>
      <c r="X64" s="99"/>
    </row>
    <row r="65" spans="1:24" s="73" customFormat="1" x14ac:dyDescent="0.2">
      <c r="A65" s="74"/>
      <c r="C65" s="75"/>
      <c r="D65" s="99"/>
      <c r="E65" s="75"/>
      <c r="F65" s="99"/>
      <c r="G65" s="75"/>
      <c r="H65" s="99"/>
      <c r="I65" s="75"/>
      <c r="J65" s="99"/>
      <c r="K65" s="75"/>
      <c r="L65" s="99"/>
      <c r="M65" s="75"/>
      <c r="N65" s="99"/>
      <c r="O65" s="75"/>
      <c r="P65" s="99"/>
      <c r="Q65" s="75"/>
      <c r="R65" s="99"/>
      <c r="S65" s="75"/>
      <c r="T65" s="99"/>
      <c r="U65" s="75"/>
      <c r="V65" s="99"/>
      <c r="W65" s="75"/>
      <c r="X65" s="99"/>
    </row>
    <row r="66" spans="1:24" s="73" customFormat="1" x14ac:dyDescent="0.2">
      <c r="A66" s="74"/>
      <c r="C66" s="75"/>
      <c r="D66" s="99"/>
      <c r="E66" s="75"/>
      <c r="F66" s="99"/>
      <c r="G66" s="75"/>
      <c r="H66" s="99"/>
      <c r="I66" s="75"/>
      <c r="J66" s="99"/>
      <c r="K66" s="75"/>
      <c r="L66" s="99"/>
      <c r="M66" s="75"/>
      <c r="N66" s="99"/>
      <c r="O66" s="75"/>
      <c r="P66" s="99"/>
      <c r="Q66" s="75"/>
      <c r="R66" s="99"/>
      <c r="S66" s="75"/>
      <c r="T66" s="99"/>
      <c r="U66" s="75"/>
      <c r="V66" s="99"/>
      <c r="W66" s="75"/>
      <c r="X66" s="99"/>
    </row>
    <row r="67" spans="1:24" s="79" customFormat="1" ht="15.75" x14ac:dyDescent="0.2">
      <c r="A67" s="146" t="s">
        <v>44</v>
      </c>
      <c r="B67" s="146"/>
      <c r="C67" s="16" t="str">
        <f>IF(C68&gt;0, "Fail", "Pass")</f>
        <v>Pass</v>
      </c>
      <c r="D67" s="100" t="str">
        <f t="shared" ref="D67:X67" si="10">IF(D68&gt;0, "Fail", "Pass")</f>
        <v>Pass</v>
      </c>
      <c r="E67" s="16" t="str">
        <f>IF(E68&gt;0, "Fail", "Pass")</f>
        <v>Pass</v>
      </c>
      <c r="F67" s="100" t="str">
        <f t="shared" si="10"/>
        <v>Pass</v>
      </c>
      <c r="G67" s="16" t="str">
        <f>IF(G68&gt;0, "Fail", "Pass")</f>
        <v>Pass</v>
      </c>
      <c r="H67" s="100" t="str">
        <f t="shared" si="10"/>
        <v>Pass</v>
      </c>
      <c r="I67" s="16" t="str">
        <f>IF(I68&gt;0, "Fail", "Pass")</f>
        <v>Pass</v>
      </c>
      <c r="J67" s="100" t="str">
        <f t="shared" si="10"/>
        <v>Pass</v>
      </c>
      <c r="K67" s="16" t="str">
        <f>IF(K68&gt;0, "Fail", "Pass")</f>
        <v>Pass</v>
      </c>
      <c r="L67" s="100" t="str">
        <f t="shared" si="10"/>
        <v>Pass</v>
      </c>
      <c r="M67" s="16" t="str">
        <f>IF(M68&gt;0, "Fail", "Pass")</f>
        <v>Pass</v>
      </c>
      <c r="N67" s="100" t="str">
        <f t="shared" si="10"/>
        <v>Pass</v>
      </c>
      <c r="O67" s="16" t="str">
        <f>IF(O68&gt;0, "Fail", "Pass")</f>
        <v>Pass</v>
      </c>
      <c r="P67" s="100" t="str">
        <f t="shared" si="10"/>
        <v>Pass</v>
      </c>
      <c r="Q67" s="16" t="str">
        <f>IF(Q68&gt;0, "Fail", "Pass")</f>
        <v>Pass</v>
      </c>
      <c r="R67" s="100" t="str">
        <f t="shared" si="10"/>
        <v>Pass</v>
      </c>
      <c r="S67" s="16" t="str">
        <f>IF(S68&gt;0, "Fail", "Pass")</f>
        <v>Pass</v>
      </c>
      <c r="T67" s="100" t="str">
        <f t="shared" si="10"/>
        <v>Pass</v>
      </c>
      <c r="U67" s="16" t="str">
        <f>IF(U68&gt;0, "Fail", "Pass")</f>
        <v>Pass</v>
      </c>
      <c r="V67" s="100" t="str">
        <f t="shared" si="10"/>
        <v>Pass</v>
      </c>
      <c r="W67" s="16" t="str">
        <f>IF(W68&gt;0, "Fail", "Pass")</f>
        <v>Pass</v>
      </c>
      <c r="X67" s="100" t="str">
        <f t="shared" si="10"/>
        <v>Pass</v>
      </c>
    </row>
    <row r="68" spans="1:24" s="73" customFormat="1" ht="15.75" hidden="1" customHeight="1" x14ac:dyDescent="0.2">
      <c r="A68" s="74"/>
      <c r="B68" s="15" t="s">
        <v>7</v>
      </c>
      <c r="C68" s="72">
        <f t="shared" ref="C68:H68" si="11">COUNTIF(C70:C76, "=Fail")</f>
        <v>0</v>
      </c>
      <c r="D68" s="99">
        <f t="shared" si="11"/>
        <v>0</v>
      </c>
      <c r="E68" s="72">
        <f t="shared" ref="E68:X68" si="12">COUNTIF(E70:E76, "=Fail")</f>
        <v>0</v>
      </c>
      <c r="F68" s="99">
        <f t="shared" si="12"/>
        <v>0</v>
      </c>
      <c r="G68" s="72">
        <f t="shared" si="12"/>
        <v>0</v>
      </c>
      <c r="H68" s="99">
        <f t="shared" si="12"/>
        <v>0</v>
      </c>
      <c r="I68" s="72">
        <f t="shared" si="12"/>
        <v>0</v>
      </c>
      <c r="J68" s="99">
        <f t="shared" si="12"/>
        <v>0</v>
      </c>
      <c r="K68" s="72">
        <f t="shared" si="12"/>
        <v>0</v>
      </c>
      <c r="L68" s="99">
        <f t="shared" si="12"/>
        <v>0</v>
      </c>
      <c r="M68" s="72">
        <f t="shared" si="12"/>
        <v>0</v>
      </c>
      <c r="N68" s="99">
        <f t="shared" si="12"/>
        <v>0</v>
      </c>
      <c r="O68" s="72">
        <f t="shared" si="12"/>
        <v>0</v>
      </c>
      <c r="P68" s="99">
        <f t="shared" si="12"/>
        <v>0</v>
      </c>
      <c r="Q68" s="72">
        <f t="shared" si="12"/>
        <v>0</v>
      </c>
      <c r="R68" s="99">
        <f t="shared" si="12"/>
        <v>0</v>
      </c>
      <c r="S68" s="72">
        <f t="shared" si="12"/>
        <v>0</v>
      </c>
      <c r="T68" s="99">
        <f t="shared" si="12"/>
        <v>0</v>
      </c>
      <c r="U68" s="72">
        <f t="shared" si="12"/>
        <v>0</v>
      </c>
      <c r="V68" s="99">
        <f t="shared" si="12"/>
        <v>0</v>
      </c>
      <c r="W68" s="72">
        <f t="shared" si="12"/>
        <v>0</v>
      </c>
      <c r="X68" s="99">
        <f t="shared" si="12"/>
        <v>0</v>
      </c>
    </row>
    <row r="69" spans="1:24" s="73" customFormat="1" ht="15.75" hidden="1" customHeight="1" x14ac:dyDescent="0.2">
      <c r="A69" s="74"/>
      <c r="B69" s="15" t="s">
        <v>35</v>
      </c>
      <c r="C69" s="75"/>
      <c r="D69" s="99"/>
      <c r="E69" s="75"/>
      <c r="F69" s="99"/>
      <c r="G69" s="75"/>
      <c r="H69" s="99"/>
      <c r="I69" s="75"/>
      <c r="J69" s="99"/>
      <c r="K69" s="75"/>
      <c r="L69" s="99"/>
      <c r="M69" s="75"/>
      <c r="N69" s="99"/>
      <c r="O69" s="75"/>
      <c r="P69" s="99"/>
      <c r="Q69" s="75"/>
      <c r="R69" s="99"/>
      <c r="S69" s="75"/>
      <c r="T69" s="99"/>
      <c r="U69" s="75"/>
      <c r="V69" s="99"/>
      <c r="W69" s="75"/>
      <c r="X69" s="99"/>
    </row>
    <row r="70" spans="1:24" s="73" customFormat="1" x14ac:dyDescent="0.2">
      <c r="A70" s="74"/>
      <c r="C70" s="75"/>
      <c r="D70" s="99"/>
      <c r="E70" s="75"/>
      <c r="F70" s="99"/>
      <c r="G70" s="75"/>
      <c r="H70" s="99"/>
      <c r="I70" s="75"/>
      <c r="J70" s="99"/>
      <c r="K70" s="75"/>
      <c r="L70" s="99"/>
      <c r="M70" s="75"/>
      <c r="N70" s="99"/>
      <c r="O70" s="75"/>
      <c r="P70" s="99"/>
      <c r="Q70" s="75"/>
      <c r="R70" s="99"/>
      <c r="S70" s="75"/>
      <c r="T70" s="99"/>
      <c r="U70" s="75"/>
      <c r="V70" s="99"/>
      <c r="W70" s="75"/>
      <c r="X70" s="99"/>
    </row>
    <row r="71" spans="1:24" s="73" customFormat="1" x14ac:dyDescent="0.2">
      <c r="A71" s="74"/>
      <c r="C71" s="75"/>
      <c r="D71" s="99"/>
      <c r="E71" s="75"/>
      <c r="F71" s="99"/>
      <c r="G71" s="75"/>
      <c r="H71" s="99"/>
      <c r="I71" s="75"/>
      <c r="J71" s="99"/>
      <c r="K71" s="75"/>
      <c r="L71" s="99"/>
      <c r="M71" s="75"/>
      <c r="N71" s="99"/>
      <c r="O71" s="75"/>
      <c r="P71" s="99"/>
      <c r="Q71" s="75"/>
      <c r="R71" s="99"/>
      <c r="S71" s="75"/>
      <c r="T71" s="99"/>
      <c r="U71" s="75"/>
      <c r="V71" s="99"/>
      <c r="W71" s="75"/>
      <c r="X71" s="99"/>
    </row>
    <row r="72" spans="1:24" s="73" customFormat="1" x14ac:dyDescent="0.2">
      <c r="A72" s="74"/>
      <c r="C72" s="75"/>
      <c r="D72" s="99"/>
      <c r="E72" s="75"/>
      <c r="F72" s="99"/>
      <c r="G72" s="75"/>
      <c r="H72" s="99"/>
      <c r="I72" s="75"/>
      <c r="J72" s="99"/>
      <c r="K72" s="75"/>
      <c r="L72" s="99"/>
      <c r="M72" s="75"/>
      <c r="N72" s="99"/>
      <c r="O72" s="75"/>
      <c r="P72" s="99"/>
      <c r="Q72" s="75"/>
      <c r="R72" s="99"/>
      <c r="S72" s="75"/>
      <c r="T72" s="99"/>
      <c r="U72" s="75"/>
      <c r="V72" s="99"/>
      <c r="W72" s="75"/>
      <c r="X72" s="99"/>
    </row>
    <row r="73" spans="1:24" s="73" customFormat="1" x14ac:dyDescent="0.2">
      <c r="A73" s="74"/>
      <c r="C73" s="75"/>
      <c r="D73" s="99"/>
      <c r="E73" s="75"/>
      <c r="F73" s="99"/>
      <c r="G73" s="75"/>
      <c r="H73" s="99"/>
      <c r="I73" s="75"/>
      <c r="J73" s="99"/>
      <c r="K73" s="75"/>
      <c r="L73" s="99"/>
      <c r="M73" s="75"/>
      <c r="N73" s="99"/>
      <c r="O73" s="75"/>
      <c r="P73" s="99"/>
      <c r="Q73" s="75"/>
      <c r="R73" s="99"/>
      <c r="S73" s="75"/>
      <c r="T73" s="99"/>
      <c r="U73" s="75"/>
      <c r="V73" s="99"/>
      <c r="W73" s="75"/>
      <c r="X73" s="99"/>
    </row>
    <row r="74" spans="1:24" s="73" customFormat="1" x14ac:dyDescent="0.2">
      <c r="A74" s="74"/>
      <c r="C74" s="75"/>
      <c r="D74" s="99"/>
      <c r="E74" s="75"/>
      <c r="F74" s="99"/>
      <c r="G74" s="75"/>
      <c r="H74" s="99"/>
      <c r="I74" s="75"/>
      <c r="J74" s="99"/>
      <c r="K74" s="75"/>
      <c r="L74" s="99"/>
      <c r="M74" s="75"/>
      <c r="N74" s="99"/>
      <c r="O74" s="75"/>
      <c r="P74" s="99"/>
      <c r="Q74" s="75"/>
      <c r="R74" s="99"/>
      <c r="S74" s="75"/>
      <c r="T74" s="99"/>
      <c r="U74" s="75"/>
      <c r="V74" s="99"/>
      <c r="W74" s="75"/>
      <c r="X74" s="99"/>
    </row>
    <row r="75" spans="1:24" s="73" customFormat="1" x14ac:dyDescent="0.2">
      <c r="A75" s="74"/>
      <c r="C75" s="75"/>
      <c r="D75" s="99"/>
      <c r="E75" s="75"/>
      <c r="F75" s="99"/>
      <c r="G75" s="75"/>
      <c r="H75" s="99"/>
      <c r="I75" s="75"/>
      <c r="J75" s="99"/>
      <c r="K75" s="75"/>
      <c r="L75" s="99"/>
      <c r="M75" s="75"/>
      <c r="N75" s="99"/>
      <c r="O75" s="75"/>
      <c r="P75" s="99"/>
      <c r="Q75" s="75"/>
      <c r="R75" s="99"/>
      <c r="S75" s="75"/>
      <c r="T75" s="99"/>
      <c r="U75" s="75"/>
      <c r="V75" s="99"/>
      <c r="W75" s="75"/>
      <c r="X75" s="99"/>
    </row>
    <row r="76" spans="1:24" s="73" customFormat="1" x14ac:dyDescent="0.2">
      <c r="A76" s="74"/>
      <c r="C76" s="75"/>
      <c r="D76" s="99"/>
      <c r="E76" s="75"/>
      <c r="F76" s="99"/>
      <c r="G76" s="75"/>
      <c r="H76" s="99"/>
      <c r="I76" s="75"/>
      <c r="J76" s="99"/>
      <c r="K76" s="75"/>
      <c r="L76" s="99"/>
      <c r="M76" s="75"/>
      <c r="N76" s="99"/>
      <c r="O76" s="75"/>
      <c r="P76" s="99"/>
      <c r="Q76" s="75"/>
      <c r="R76" s="99"/>
      <c r="S76" s="75"/>
      <c r="T76" s="99"/>
      <c r="U76" s="75"/>
      <c r="V76" s="99"/>
      <c r="W76" s="75"/>
      <c r="X76" s="99"/>
    </row>
    <row r="77" spans="1:24" s="88" customFormat="1" x14ac:dyDescent="0.2">
      <c r="A77" s="147" t="s">
        <v>45</v>
      </c>
      <c r="B77" s="148"/>
      <c r="C77" s="75"/>
      <c r="D77" s="99"/>
      <c r="E77" s="75"/>
      <c r="F77" s="99"/>
      <c r="G77" s="75"/>
      <c r="H77" s="99"/>
      <c r="I77" s="75"/>
      <c r="J77" s="99"/>
      <c r="K77" s="75"/>
      <c r="L77" s="99"/>
      <c r="M77" s="75"/>
      <c r="N77" s="99"/>
      <c r="O77" s="75"/>
      <c r="P77" s="99"/>
      <c r="Q77" s="75"/>
      <c r="R77" s="99"/>
      <c r="S77" s="75"/>
      <c r="T77" s="99"/>
      <c r="U77" s="75"/>
      <c r="V77" s="99"/>
      <c r="W77" s="75"/>
      <c r="X77" s="99"/>
    </row>
    <row r="78" spans="1:24" x14ac:dyDescent="0.2">
      <c r="A78" s="144" t="s">
        <v>31</v>
      </c>
      <c r="B78" s="144"/>
    </row>
    <row r="79" spans="1:24" x14ac:dyDescent="0.2">
      <c r="A79" s="145"/>
      <c r="B79" s="145"/>
    </row>
  </sheetData>
  <sheetProtection algorithmName="SHA-512" hashValue="EXW6ZMlPSLnBBJ8mOJAVngbbdUyzfQeLsxrGq7U+kc326c1hRo/AD2YzedVHf0E9DKHrs2encUZtUDMEWR6ZLA==" saltValue="Pl5JbYKxiQ3LyjDBiTvUUg==" spinCount="100000" sheet="1" insertRows="0" selectLockedCells="1"/>
  <mergeCells count="32">
    <mergeCell ref="W9:W10"/>
    <mergeCell ref="X9:X10"/>
    <mergeCell ref="A78:B79"/>
    <mergeCell ref="A67:B67"/>
    <mergeCell ref="A15:B15"/>
    <mergeCell ref="A77:B77"/>
    <mergeCell ref="M9:M10"/>
    <mergeCell ref="E9:E10"/>
    <mergeCell ref="F9:F10"/>
    <mergeCell ref="H9:H10"/>
    <mergeCell ref="C9:C10"/>
    <mergeCell ref="A57:B57"/>
    <mergeCell ref="A37:B37"/>
    <mergeCell ref="D9:D10"/>
    <mergeCell ref="G9:G10"/>
    <mergeCell ref="I9:I10"/>
    <mergeCell ref="J9:J10"/>
    <mergeCell ref="K9:K10"/>
    <mergeCell ref="L9:L10"/>
    <mergeCell ref="U9:U10"/>
    <mergeCell ref="A1:B1"/>
    <mergeCell ref="A7:B7"/>
    <mergeCell ref="A8:B8"/>
    <mergeCell ref="A9:B10"/>
    <mergeCell ref="V9:V10"/>
    <mergeCell ref="N9:N10"/>
    <mergeCell ref="O9:O10"/>
    <mergeCell ref="P9:P10"/>
    <mergeCell ref="Q9:Q10"/>
    <mergeCell ref="R9:R10"/>
    <mergeCell ref="S9:S10"/>
    <mergeCell ref="T9:T10"/>
  </mergeCells>
  <phoneticPr fontId="3" type="noConversion"/>
  <conditionalFormatting sqref="C58:D66 C16:D36 C38:D56 C68:D77">
    <cfRule type="cellIs" dxfId="277" priority="225" operator="equal">
      <formula>"Fail"</formula>
    </cfRule>
    <cfRule type="cellIs" dxfId="276" priority="226" operator="equal">
      <formula>"Conditional"</formula>
    </cfRule>
    <cfRule type="cellIs" dxfId="275" priority="227" operator="equal">
      <formula>"Pass"</formula>
    </cfRule>
  </conditionalFormatting>
  <conditionalFormatting sqref="C13:D15 C67:D67 C57:D57 C37:D37">
    <cfRule type="cellIs" dxfId="274" priority="231" stopIfTrue="1" operator="equal">
      <formula>"Fail"</formula>
    </cfRule>
    <cfRule type="cellIs" dxfId="273" priority="232" stopIfTrue="1" operator="equal">
      <formula>"Conditional"</formula>
    </cfRule>
    <cfRule type="cellIs" dxfId="272" priority="233" stopIfTrue="1" operator="equal">
      <formula>"Pass"</formula>
    </cfRule>
  </conditionalFormatting>
  <conditionalFormatting sqref="C9:D10">
    <cfRule type="cellIs" dxfId="271" priority="166" stopIfTrue="1" operator="equal">
      <formula>0</formula>
    </cfRule>
  </conditionalFormatting>
  <conditionalFormatting sqref="E58:F66 E16:F36 E38:F56 E68:F77">
    <cfRule type="cellIs" dxfId="129" priority="65" operator="equal">
      <formula>"Fail"</formula>
    </cfRule>
    <cfRule type="cellIs" dxfId="128" priority="66" operator="equal">
      <formula>"Conditional"</formula>
    </cfRule>
    <cfRule type="cellIs" dxfId="127" priority="67" operator="equal">
      <formula>"Pass"</formula>
    </cfRule>
  </conditionalFormatting>
  <conditionalFormatting sqref="E13:F15 E67:F67 E57:F57 E37:F37">
    <cfRule type="cellIs" dxfId="126" priority="68" stopIfTrue="1" operator="equal">
      <formula>"Fail"</formula>
    </cfRule>
    <cfRule type="cellIs" dxfId="125" priority="69" stopIfTrue="1" operator="equal">
      <formula>"Conditional"</formula>
    </cfRule>
    <cfRule type="cellIs" dxfId="124" priority="70" stopIfTrue="1" operator="equal">
      <formula>"Pass"</formula>
    </cfRule>
  </conditionalFormatting>
  <conditionalFormatting sqref="E9:F10">
    <cfRule type="cellIs" dxfId="123" priority="64" stopIfTrue="1" operator="equal">
      <formula>0</formula>
    </cfRule>
  </conditionalFormatting>
  <conditionalFormatting sqref="G58:H66 G16:H36 G38:H56 G68:H77">
    <cfRule type="cellIs" dxfId="122" priority="58" operator="equal">
      <formula>"Fail"</formula>
    </cfRule>
    <cfRule type="cellIs" dxfId="121" priority="59" operator="equal">
      <formula>"Conditional"</formula>
    </cfRule>
    <cfRule type="cellIs" dxfId="120" priority="60" operator="equal">
      <formula>"Pass"</formula>
    </cfRule>
  </conditionalFormatting>
  <conditionalFormatting sqref="G13:H15 G67:H67 G57:H57 G37:H37">
    <cfRule type="cellIs" dxfId="119" priority="61" stopIfTrue="1" operator="equal">
      <formula>"Fail"</formula>
    </cfRule>
    <cfRule type="cellIs" dxfId="118" priority="62" stopIfTrue="1" operator="equal">
      <formula>"Conditional"</formula>
    </cfRule>
    <cfRule type="cellIs" dxfId="117" priority="63" stopIfTrue="1" operator="equal">
      <formula>"Pass"</formula>
    </cfRule>
  </conditionalFormatting>
  <conditionalFormatting sqref="G9:H10">
    <cfRule type="cellIs" dxfId="116" priority="57" stopIfTrue="1" operator="equal">
      <formula>0</formula>
    </cfRule>
  </conditionalFormatting>
  <conditionalFormatting sqref="I58:J66 I16:J36 I38:J56 I68:J77">
    <cfRule type="cellIs" dxfId="115" priority="51" operator="equal">
      <formula>"Fail"</formula>
    </cfRule>
    <cfRule type="cellIs" dxfId="114" priority="52" operator="equal">
      <formula>"Conditional"</formula>
    </cfRule>
    <cfRule type="cellIs" dxfId="113" priority="53" operator="equal">
      <formula>"Pass"</formula>
    </cfRule>
  </conditionalFormatting>
  <conditionalFormatting sqref="I13:J15 I67:J67 I57:J57 I37:J37">
    <cfRule type="cellIs" dxfId="112" priority="54" stopIfTrue="1" operator="equal">
      <formula>"Fail"</formula>
    </cfRule>
    <cfRule type="cellIs" dxfId="111" priority="55" stopIfTrue="1" operator="equal">
      <formula>"Conditional"</formula>
    </cfRule>
    <cfRule type="cellIs" dxfId="110" priority="56" stopIfTrue="1" operator="equal">
      <formula>"Pass"</formula>
    </cfRule>
  </conditionalFormatting>
  <conditionalFormatting sqref="I9:J10">
    <cfRule type="cellIs" dxfId="109" priority="50" stopIfTrue="1" operator="equal">
      <formula>0</formula>
    </cfRule>
  </conditionalFormatting>
  <conditionalFormatting sqref="K58:L66 K16:L36 K38:L56 K68:L77">
    <cfRule type="cellIs" dxfId="108" priority="44" operator="equal">
      <formula>"Fail"</formula>
    </cfRule>
    <cfRule type="cellIs" dxfId="107" priority="45" operator="equal">
      <formula>"Conditional"</formula>
    </cfRule>
    <cfRule type="cellIs" dxfId="106" priority="46" operator="equal">
      <formula>"Pass"</formula>
    </cfRule>
  </conditionalFormatting>
  <conditionalFormatting sqref="K13:L15 K67:L67 K57:L57 K37:L37">
    <cfRule type="cellIs" dxfId="105" priority="47" stopIfTrue="1" operator="equal">
      <formula>"Fail"</formula>
    </cfRule>
    <cfRule type="cellIs" dxfId="104" priority="48" stopIfTrue="1" operator="equal">
      <formula>"Conditional"</formula>
    </cfRule>
    <cfRule type="cellIs" dxfId="103" priority="49" stopIfTrue="1" operator="equal">
      <formula>"Pass"</formula>
    </cfRule>
  </conditionalFormatting>
  <conditionalFormatting sqref="K9:L10">
    <cfRule type="cellIs" dxfId="102" priority="43" stopIfTrue="1" operator="equal">
      <formula>0</formula>
    </cfRule>
  </conditionalFormatting>
  <conditionalFormatting sqref="M58:N66 M16:N36 M38:N56 M68:N77">
    <cfRule type="cellIs" dxfId="101" priority="37" operator="equal">
      <formula>"Fail"</formula>
    </cfRule>
    <cfRule type="cellIs" dxfId="100" priority="38" operator="equal">
      <formula>"Conditional"</formula>
    </cfRule>
    <cfRule type="cellIs" dxfId="99" priority="39" operator="equal">
      <formula>"Pass"</formula>
    </cfRule>
  </conditionalFormatting>
  <conditionalFormatting sqref="M13:N15 M67:N67 M57:N57 M37:N37">
    <cfRule type="cellIs" dxfId="98" priority="40" stopIfTrue="1" operator="equal">
      <formula>"Fail"</formula>
    </cfRule>
    <cfRule type="cellIs" dxfId="97" priority="41" stopIfTrue="1" operator="equal">
      <formula>"Conditional"</formula>
    </cfRule>
    <cfRule type="cellIs" dxfId="96" priority="42" stopIfTrue="1" operator="equal">
      <formula>"Pass"</formula>
    </cfRule>
  </conditionalFormatting>
  <conditionalFormatting sqref="M9:N10">
    <cfRule type="cellIs" dxfId="95" priority="36" stopIfTrue="1" operator="equal">
      <formula>0</formula>
    </cfRule>
  </conditionalFormatting>
  <conditionalFormatting sqref="O58:P66 O16:P36 O38:P56 O68:P77">
    <cfRule type="cellIs" dxfId="94" priority="30" operator="equal">
      <formula>"Fail"</formula>
    </cfRule>
    <cfRule type="cellIs" dxfId="93" priority="31" operator="equal">
      <formula>"Conditional"</formula>
    </cfRule>
    <cfRule type="cellIs" dxfId="92" priority="32" operator="equal">
      <formula>"Pass"</formula>
    </cfRule>
  </conditionalFormatting>
  <conditionalFormatting sqref="O13:P15 O67:P67 O57:P57 O37:P37">
    <cfRule type="cellIs" dxfId="91" priority="33" stopIfTrue="1" operator="equal">
      <formula>"Fail"</formula>
    </cfRule>
    <cfRule type="cellIs" dxfId="90" priority="34" stopIfTrue="1" operator="equal">
      <formula>"Conditional"</formula>
    </cfRule>
    <cfRule type="cellIs" dxfId="89" priority="35" stopIfTrue="1" operator="equal">
      <formula>"Pass"</formula>
    </cfRule>
  </conditionalFormatting>
  <conditionalFormatting sqref="O9:P10">
    <cfRule type="cellIs" dxfId="88" priority="29" stopIfTrue="1" operator="equal">
      <formula>0</formula>
    </cfRule>
  </conditionalFormatting>
  <conditionalFormatting sqref="Q58:R66 Q16:R36 Q38:R56 Q68:R77">
    <cfRule type="cellIs" dxfId="87" priority="23" operator="equal">
      <formula>"Fail"</formula>
    </cfRule>
    <cfRule type="cellIs" dxfId="86" priority="24" operator="equal">
      <formula>"Conditional"</formula>
    </cfRule>
    <cfRule type="cellIs" dxfId="85" priority="25" operator="equal">
      <formula>"Pass"</formula>
    </cfRule>
  </conditionalFormatting>
  <conditionalFormatting sqref="Q13:R15 Q67:R67 Q57:R57 Q37:R37">
    <cfRule type="cellIs" dxfId="84" priority="26" stopIfTrue="1" operator="equal">
      <formula>"Fail"</formula>
    </cfRule>
    <cfRule type="cellIs" dxfId="83" priority="27" stopIfTrue="1" operator="equal">
      <formula>"Conditional"</formula>
    </cfRule>
    <cfRule type="cellIs" dxfId="82" priority="28" stopIfTrue="1" operator="equal">
      <formula>"Pass"</formula>
    </cfRule>
  </conditionalFormatting>
  <conditionalFormatting sqref="Q9:R10">
    <cfRule type="cellIs" dxfId="81" priority="22" stopIfTrue="1" operator="equal">
      <formula>0</formula>
    </cfRule>
  </conditionalFormatting>
  <conditionalFormatting sqref="S58:T66 S16:T36 S38:T56 S68:T77">
    <cfRule type="cellIs" dxfId="80" priority="16" operator="equal">
      <formula>"Fail"</formula>
    </cfRule>
    <cfRule type="cellIs" dxfId="79" priority="17" operator="equal">
      <formula>"Conditional"</formula>
    </cfRule>
    <cfRule type="cellIs" dxfId="78" priority="18" operator="equal">
      <formula>"Pass"</formula>
    </cfRule>
  </conditionalFormatting>
  <conditionalFormatting sqref="S13:T15 S67:T67 S57:T57 S37:T37">
    <cfRule type="cellIs" dxfId="77" priority="19" stopIfTrue="1" operator="equal">
      <formula>"Fail"</formula>
    </cfRule>
    <cfRule type="cellIs" dxfId="76" priority="20" stopIfTrue="1" operator="equal">
      <formula>"Conditional"</formula>
    </cfRule>
    <cfRule type="cellIs" dxfId="75" priority="21" stopIfTrue="1" operator="equal">
      <formula>"Pass"</formula>
    </cfRule>
  </conditionalFormatting>
  <conditionalFormatting sqref="S9:T10">
    <cfRule type="cellIs" dxfId="74" priority="15" stopIfTrue="1" operator="equal">
      <formula>0</formula>
    </cfRule>
  </conditionalFormatting>
  <conditionalFormatting sqref="U58:V66 U16:V36 U38:V56 U68:V77">
    <cfRule type="cellIs" dxfId="73" priority="9" operator="equal">
      <formula>"Fail"</formula>
    </cfRule>
    <cfRule type="cellIs" dxfId="72" priority="10" operator="equal">
      <formula>"Conditional"</formula>
    </cfRule>
    <cfRule type="cellIs" dxfId="71" priority="11" operator="equal">
      <formula>"Pass"</formula>
    </cfRule>
  </conditionalFormatting>
  <conditionalFormatting sqref="U13:V15 U67:V67 U57:V57 U37:V37">
    <cfRule type="cellIs" dxfId="70" priority="12" stopIfTrue="1" operator="equal">
      <formula>"Fail"</formula>
    </cfRule>
    <cfRule type="cellIs" dxfId="69" priority="13" stopIfTrue="1" operator="equal">
      <formula>"Conditional"</formula>
    </cfRule>
    <cfRule type="cellIs" dxfId="68" priority="14" stopIfTrue="1" operator="equal">
      <formula>"Pass"</formula>
    </cfRule>
  </conditionalFormatting>
  <conditionalFormatting sqref="U9:V10">
    <cfRule type="cellIs" dxfId="67" priority="8" stopIfTrue="1" operator="equal">
      <formula>0</formula>
    </cfRule>
  </conditionalFormatting>
  <conditionalFormatting sqref="W58:X66 W16:X36 W38:X56 W68:X77">
    <cfRule type="cellIs" dxfId="66" priority="2" operator="equal">
      <formula>"Fail"</formula>
    </cfRule>
    <cfRule type="cellIs" dxfId="65" priority="3" operator="equal">
      <formula>"Conditional"</formula>
    </cfRule>
    <cfRule type="cellIs" dxfId="64" priority="4" operator="equal">
      <formula>"Pass"</formula>
    </cfRule>
  </conditionalFormatting>
  <conditionalFormatting sqref="W13:X15 W67:X67 W57:X57 W37:X37">
    <cfRule type="cellIs" dxfId="63" priority="5" stopIfTrue="1" operator="equal">
      <formula>"Fail"</formula>
    </cfRule>
    <cfRule type="cellIs" dxfId="62" priority="6" stopIfTrue="1" operator="equal">
      <formula>"Conditional"</formula>
    </cfRule>
    <cfRule type="cellIs" dxfId="61" priority="7" stopIfTrue="1" operator="equal">
      <formula>"Pass"</formula>
    </cfRule>
  </conditionalFormatting>
  <conditionalFormatting sqref="W9:X10">
    <cfRule type="cellIs" dxfId="60" priority="1" stopIfTrue="1" operator="equal">
      <formula>0</formula>
    </cfRule>
  </conditionalFormatting>
  <dataValidations count="4">
    <dataValidation type="list" allowBlank="1" showInputMessage="1" showErrorMessage="1" sqref="K59 C17:C36 E59 C39:C56 M39:M56 M69 G69 G59 H40:H56 Q59 F18:F19 I59 M59 N40:N56 L18:L19 N18:N19 U59 R18:R19 C69 H18:H19 V18:V19 C59 D40:D56 D18:D19 E17:E36 E39:E56 E69 F40:F56 G17:G36 G39:G56 I17:I36 I39:I56 I69 J40:J56 J18:J19 K17:K36 K39:K56 K69 L40:L56 M17:M36 O59 O17:O36 O39:O56 O69 P40:P56 P18:P19 Q17:Q36 Q39:Q56 Q69 R40:R56 T18:T19 S17:S36 S39:S56 S69 S59 T40:T56 U17:U36 U39:U56 U69 V40:V56 W17:W36 W39:W56 W69 W59 X40:X56 X18:X19">
      <formula1>"Pass, Fail"</formula1>
    </dataValidation>
    <dataValidation type="list" allowBlank="1" showInputMessage="1" showErrorMessage="1" sqref="D17 D59 L59 J69 D20:D36 T39 J17 R59 F39 F69 F17 F20:F36 V69 L39 L17 J20:J36 L20:L36 H39 T20:T36 T17 P17 R17 P20:P36 R20:R36 T69 V20:V36 N39 V17 V39 D69 D39 F59 H17 H59 H20:H36 H69 J39 J59 L69 N17 N59 N20:N36 N69 P59 P39 P69 R39 R69 T59 V59 X17 X59 X20:X36 X69 X39">
      <formula1>"Pass, Conditional, Fail"</formula1>
    </dataValidation>
    <dataValidation type="list" allowBlank="1" showInputMessage="1" showErrorMessage="1" sqref="C60:X66">
      <formula1>"Included, Not Included"</formula1>
    </dataValidation>
    <dataValidation type="list" allowBlank="1" showInputMessage="1" showErrorMessage="1" sqref="C70:X76">
      <formula1>"Included, N/A"</formula1>
    </dataValidation>
  </dataValidations>
  <pageMargins left="0.37" right="0.46" top="0.75" bottom="0.75" header="0.3" footer="0.3"/>
  <pageSetup orientation="landscape" r:id="rId1"/>
  <headerFooter>
    <oddHeader>&amp;R&amp;G</oddHeader>
    <oddFooter>&amp;LMandatory, Additional, Optional
Documents&amp;CPage &amp;P of &amp;N&amp;RSPD-EP001
Rev. April 12, 2012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X36"/>
  <sheetViews>
    <sheetView zoomScaleNormal="100" workbookViewId="0">
      <pane xSplit="2" ySplit="17" topLeftCell="S18" activePane="bottomRight" state="frozen"/>
      <selection pane="topRight" activeCell="C1" sqref="C1"/>
      <selection pane="bottomLeft" activeCell="A18" sqref="A18"/>
      <selection pane="bottomRight" activeCell="A18" sqref="A18"/>
    </sheetView>
  </sheetViews>
  <sheetFormatPr defaultColWidth="9" defaultRowHeight="15" x14ac:dyDescent="0.2"/>
  <cols>
    <col min="1" max="1" width="10.25" style="9" customWidth="1"/>
    <col min="2" max="2" width="41" style="8" customWidth="1"/>
    <col min="3" max="8" width="20.625" style="8" customWidth="1"/>
    <col min="9" max="24" width="20.625" style="80" customWidth="1"/>
    <col min="25" max="16384" width="9" style="80"/>
  </cols>
  <sheetData>
    <row r="1" spans="1:24" s="8" customFormat="1" ht="15" customHeight="1" x14ac:dyDescent="0.2">
      <c r="A1" s="137" t="str">
        <f>Summary!A1</f>
        <v>Administrative Review Requirements Summary Sheet</v>
      </c>
      <c r="B1" s="137"/>
      <c r="C1" s="55"/>
      <c r="D1" s="55"/>
      <c r="E1" s="55"/>
      <c r="F1" s="55"/>
    </row>
    <row r="2" spans="1:24" s="4" customFormat="1" ht="15.75" x14ac:dyDescent="0.2">
      <c r="A2" s="70" t="s">
        <v>61</v>
      </c>
      <c r="B2" s="47" t="str">
        <f>IF('Administrative Requirements'!B2=0, " ",'Administrative Requirements'!B2)</f>
        <v>&lt;Enter RFX # here&gt;</v>
      </c>
    </row>
    <row r="3" spans="1:24" s="4" customFormat="1" ht="31.5" x14ac:dyDescent="0.2">
      <c r="A3" s="70" t="s">
        <v>62</v>
      </c>
      <c r="B3" s="54" t="str">
        <f>IF('Administrative Requirements'!B3 = 0," ",'Administrative Requirements'!B3)</f>
        <v>&lt;Enter RFX Name here&gt;</v>
      </c>
      <c r="C3" s="8"/>
      <c r="D3" s="8"/>
      <c r="E3" s="5"/>
      <c r="F3" s="5"/>
    </row>
    <row r="4" spans="1:24" s="4" customFormat="1" ht="31.5" x14ac:dyDescent="0.2">
      <c r="A4" s="70" t="s">
        <v>0</v>
      </c>
      <c r="B4" s="47" t="str">
        <f>IF('Administrative Requirements'!B4=0, " ",'Administrative Requirements'!B4)</f>
        <v>&lt;Enter Issuing Officer's name here&gt;</v>
      </c>
      <c r="C4" s="8"/>
      <c r="D4" s="8"/>
      <c r="E4" s="5"/>
      <c r="F4" s="5"/>
    </row>
    <row r="5" spans="1:24" s="8" customFormat="1" ht="31.5" x14ac:dyDescent="0.2">
      <c r="A5" s="70" t="s">
        <v>10</v>
      </c>
      <c r="B5" s="47" t="str">
        <f>IF('Administrative Requirements'!B5=0, " ",'Administrative Requirements'!B5)</f>
        <v>&lt;Enter name of reviewer here&gt;</v>
      </c>
    </row>
    <row r="6" spans="1:24" s="8" customFormat="1" ht="15.75" x14ac:dyDescent="0.2">
      <c r="A6" s="70" t="s">
        <v>11</v>
      </c>
      <c r="B6" s="48" t="str">
        <f>IF('Administrative Requirements'!B6 = 0, " ",'Administrative Requirements'!B6)</f>
        <v>&lt;Enter date of review here&gt;</v>
      </c>
    </row>
    <row r="7" spans="1:24" s="8" customFormat="1" x14ac:dyDescent="0.2">
      <c r="A7" s="138"/>
      <c r="B7" s="138"/>
    </row>
    <row r="8" spans="1:24" s="10" customFormat="1" x14ac:dyDescent="0.2">
      <c r="A8" s="139" t="s">
        <v>3</v>
      </c>
      <c r="B8" s="139"/>
      <c r="C8" s="7" t="s">
        <v>12</v>
      </c>
      <c r="D8" s="7" t="s">
        <v>12</v>
      </c>
      <c r="E8" s="7" t="s">
        <v>12</v>
      </c>
      <c r="F8" s="7" t="s">
        <v>12</v>
      </c>
      <c r="G8" s="7" t="s">
        <v>12</v>
      </c>
      <c r="H8" s="7" t="s">
        <v>12</v>
      </c>
      <c r="I8" s="7" t="s">
        <v>12</v>
      </c>
      <c r="J8" s="7" t="s">
        <v>12</v>
      </c>
      <c r="K8" s="7" t="s">
        <v>12</v>
      </c>
      <c r="L8" s="7" t="s">
        <v>12</v>
      </c>
      <c r="M8" s="7" t="s">
        <v>12</v>
      </c>
      <c r="N8" s="7" t="s">
        <v>12</v>
      </c>
      <c r="O8" s="7" t="s">
        <v>12</v>
      </c>
      <c r="P8" s="7" t="s">
        <v>12</v>
      </c>
      <c r="Q8" s="7" t="s">
        <v>12</v>
      </c>
      <c r="R8" s="7" t="s">
        <v>12</v>
      </c>
      <c r="S8" s="7" t="s">
        <v>12</v>
      </c>
      <c r="T8" s="7" t="s">
        <v>12</v>
      </c>
      <c r="U8" s="7" t="s">
        <v>12</v>
      </c>
      <c r="V8" s="7" t="s">
        <v>12</v>
      </c>
      <c r="W8" s="7" t="s">
        <v>12</v>
      </c>
      <c r="X8" s="7" t="s">
        <v>12</v>
      </c>
    </row>
    <row r="9" spans="1:24" s="56" customFormat="1" ht="15" customHeight="1" x14ac:dyDescent="0.2">
      <c r="A9" s="140" t="s">
        <v>8</v>
      </c>
      <c r="B9" s="141"/>
      <c r="C9" s="136" t="str">
        <f>'Administrative Requirements'!C9</f>
        <v>&lt;Enter offeror name here&gt;</v>
      </c>
      <c r="D9" s="136" t="str">
        <f>'Administrative Requirements'!D9</f>
        <v>&lt;Enter offeror name here&gt;</v>
      </c>
      <c r="E9" s="136" t="str">
        <f>'Administrative Requirements'!E9</f>
        <v>&lt;Enter offeror name here&gt;</v>
      </c>
      <c r="F9" s="136" t="str">
        <f>'Administrative Requirements'!F9</f>
        <v>&lt;Enter offeror name here&gt;</v>
      </c>
      <c r="G9" s="136" t="str">
        <f>'Administrative Requirements'!G9</f>
        <v>&lt;Enter offeror name here&gt;</v>
      </c>
      <c r="H9" s="136" t="str">
        <f>'Administrative Requirements'!H9</f>
        <v>&lt;Enter offeror name here&gt;</v>
      </c>
      <c r="I9" s="136" t="str">
        <f>'Administrative Requirements'!I9</f>
        <v>&lt;Enter offeror name here&gt;</v>
      </c>
      <c r="J9" s="136" t="str">
        <f>'Administrative Requirements'!J9</f>
        <v>&lt;Enter offeror name here&gt;</v>
      </c>
      <c r="K9" s="136" t="str">
        <f>'Administrative Requirements'!K9</f>
        <v>&lt;Enter offeror name here&gt;</v>
      </c>
      <c r="L9" s="136" t="str">
        <f>'Administrative Requirements'!L9</f>
        <v>&lt;Enter offeror name here&gt;</v>
      </c>
      <c r="M9" s="136" t="str">
        <f>'Administrative Requirements'!M9</f>
        <v>&lt;Enter offeror name here&gt;</v>
      </c>
      <c r="N9" s="136" t="str">
        <f>'Administrative Requirements'!N9</f>
        <v>&lt;Enter offeror name here&gt;</v>
      </c>
      <c r="O9" s="136" t="str">
        <f>'Administrative Requirements'!O9</f>
        <v>&lt;Enter offeror name here&gt;</v>
      </c>
      <c r="P9" s="136" t="str">
        <f>'Administrative Requirements'!P9</f>
        <v>&lt;Enter offeror name here&gt;</v>
      </c>
      <c r="Q9" s="136" t="str">
        <f>'Administrative Requirements'!Q9</f>
        <v>&lt;Enter offeror name here&gt;</v>
      </c>
      <c r="R9" s="136" t="str">
        <f>'Administrative Requirements'!R9</f>
        <v>&lt;Enter offeror name here&gt;</v>
      </c>
      <c r="S9" s="136" t="str">
        <f>'Administrative Requirements'!S9</f>
        <v>&lt;Enter offeror name here&gt;</v>
      </c>
      <c r="T9" s="136" t="str">
        <f>'Administrative Requirements'!T9</f>
        <v>&lt;Enter offeror name here&gt;</v>
      </c>
      <c r="U9" s="136" t="str">
        <f>'Administrative Requirements'!U9</f>
        <v>&lt;Enter offeror name here&gt;</v>
      </c>
      <c r="V9" s="136" t="str">
        <f>'Administrative Requirements'!V9</f>
        <v>&lt;Enter offeror name here&gt;</v>
      </c>
      <c r="W9" s="136" t="str">
        <f>'Administrative Requirements'!W9</f>
        <v>&lt;Enter offeror name here&gt;</v>
      </c>
      <c r="X9" s="136" t="str">
        <f>'Administrative Requirements'!X9</f>
        <v>&lt;Enter offeror name here&gt;</v>
      </c>
    </row>
    <row r="10" spans="1:24" s="56" customFormat="1" ht="32.25" customHeight="1" x14ac:dyDescent="0.2">
      <c r="A10" s="142"/>
      <c r="B10" s="143"/>
      <c r="C10" s="136">
        <f>'Administrative Requirements'!C10</f>
        <v>0</v>
      </c>
      <c r="D10" s="136">
        <f>'Administrative Requirements'!D10</f>
        <v>0</v>
      </c>
      <c r="E10" s="136">
        <f>'Administrative Requirements'!E10</f>
        <v>0</v>
      </c>
      <c r="F10" s="136">
        <f>'Administrative Requirements'!F10</f>
        <v>0</v>
      </c>
      <c r="G10" s="136">
        <f>'Administrative Requirements'!G10</f>
        <v>0</v>
      </c>
      <c r="H10" s="136">
        <f>'Administrative Requirements'!H10</f>
        <v>0</v>
      </c>
      <c r="I10" s="136">
        <f>'Administrative Requirements'!I10</f>
        <v>0</v>
      </c>
      <c r="J10" s="136">
        <f>'Administrative Requirements'!J10</f>
        <v>0</v>
      </c>
      <c r="K10" s="136">
        <f>'Administrative Requirements'!K10</f>
        <v>0</v>
      </c>
      <c r="L10" s="136">
        <f>'Administrative Requirements'!L10</f>
        <v>0</v>
      </c>
      <c r="M10" s="136">
        <f>'Administrative Requirements'!M10</f>
        <v>0</v>
      </c>
      <c r="N10" s="136">
        <f>'Administrative Requirements'!N10</f>
        <v>0</v>
      </c>
      <c r="O10" s="136">
        <f>'Administrative Requirements'!O10</f>
        <v>0</v>
      </c>
      <c r="P10" s="136">
        <f>'Administrative Requirements'!P10</f>
        <v>0</v>
      </c>
      <c r="Q10" s="136">
        <f>'Administrative Requirements'!Q10</f>
        <v>0</v>
      </c>
      <c r="R10" s="136">
        <f>'Administrative Requirements'!R10</f>
        <v>0</v>
      </c>
      <c r="S10" s="136">
        <f>'Administrative Requirements'!S10</f>
        <v>0</v>
      </c>
      <c r="T10" s="136">
        <f>'Administrative Requirements'!T10</f>
        <v>0</v>
      </c>
      <c r="U10" s="136">
        <f>'Administrative Requirements'!U10</f>
        <v>0</v>
      </c>
      <c r="V10" s="136">
        <f>'Administrative Requirements'!V10</f>
        <v>0</v>
      </c>
      <c r="W10" s="136">
        <f>'Administrative Requirements'!W10</f>
        <v>0</v>
      </c>
      <c r="X10" s="136">
        <f>'Administrative Requirements'!X10</f>
        <v>0</v>
      </c>
    </row>
    <row r="11" spans="1:24" s="13" customFormat="1" ht="15" customHeight="1" thickBot="1" x14ac:dyDescent="0.25">
      <c r="A11" s="11" t="s">
        <v>37</v>
      </c>
      <c r="B11" s="11" t="s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6" customFormat="1" ht="15" hidden="1" customHeight="1" x14ac:dyDescent="0.2">
      <c r="A12" s="14"/>
      <c r="B12" s="15" t="s">
        <v>7</v>
      </c>
      <c r="C12" s="43">
        <f t="shared" ref="C12:H12" si="0">COUNTIF(C18:C33,"Fail")</f>
        <v>0</v>
      </c>
      <c r="D12" s="43">
        <f t="shared" si="0"/>
        <v>0</v>
      </c>
      <c r="E12" s="43">
        <f t="shared" si="0"/>
        <v>0</v>
      </c>
      <c r="F12" s="43">
        <f t="shared" si="0"/>
        <v>0</v>
      </c>
      <c r="G12" s="43">
        <f t="shared" si="0"/>
        <v>0</v>
      </c>
      <c r="H12" s="43">
        <f t="shared" si="0"/>
        <v>0</v>
      </c>
      <c r="I12" s="43">
        <f t="shared" ref="I12:T12" si="1">COUNTIF(I18:I33,"Fail")</f>
        <v>0</v>
      </c>
      <c r="J12" s="43">
        <f t="shared" si="1"/>
        <v>0</v>
      </c>
      <c r="K12" s="43">
        <f t="shared" si="1"/>
        <v>0</v>
      </c>
      <c r="L12" s="43">
        <f t="shared" si="1"/>
        <v>0</v>
      </c>
      <c r="M12" s="43">
        <f t="shared" si="1"/>
        <v>0</v>
      </c>
      <c r="N12" s="43">
        <f t="shared" si="1"/>
        <v>0</v>
      </c>
      <c r="O12" s="43">
        <f t="shared" si="1"/>
        <v>0</v>
      </c>
      <c r="P12" s="43">
        <f t="shared" si="1"/>
        <v>0</v>
      </c>
      <c r="Q12" s="43">
        <f t="shared" si="1"/>
        <v>0</v>
      </c>
      <c r="R12" s="43">
        <f t="shared" si="1"/>
        <v>0</v>
      </c>
      <c r="S12" s="43">
        <f t="shared" si="1"/>
        <v>0</v>
      </c>
      <c r="T12" s="43">
        <f t="shared" si="1"/>
        <v>0</v>
      </c>
      <c r="U12" s="43">
        <f>COUNTIF(U18:U33,"Fail")</f>
        <v>0</v>
      </c>
      <c r="V12" s="43">
        <f>COUNTIF(V18:V33,"Fail")</f>
        <v>0</v>
      </c>
      <c r="W12" s="43">
        <f>COUNTIF(W18:W33,"Fail")</f>
        <v>0</v>
      </c>
      <c r="X12" s="43">
        <f>COUNTIF(X18:X33,"Fail")</f>
        <v>0</v>
      </c>
    </row>
    <row r="13" spans="1:24" s="16" customFormat="1" ht="15" customHeight="1" thickTop="1" thickBot="1" x14ac:dyDescent="0.25">
      <c r="A13" s="14"/>
      <c r="B13" s="49" t="s">
        <v>39</v>
      </c>
      <c r="C13" s="50" t="str">
        <f t="shared" ref="C13:V13" si="2">IF(C12&gt;0, "Fail","Pass")</f>
        <v>Pass</v>
      </c>
      <c r="D13" s="50" t="str">
        <f t="shared" si="2"/>
        <v>Pass</v>
      </c>
      <c r="E13" s="50" t="str">
        <f t="shared" si="2"/>
        <v>Pass</v>
      </c>
      <c r="F13" s="50" t="str">
        <f t="shared" si="2"/>
        <v>Pass</v>
      </c>
      <c r="G13" s="50" t="str">
        <f t="shared" si="2"/>
        <v>Pass</v>
      </c>
      <c r="H13" s="50" t="str">
        <f t="shared" si="2"/>
        <v>Pass</v>
      </c>
      <c r="I13" s="50" t="str">
        <f t="shared" si="2"/>
        <v>Pass</v>
      </c>
      <c r="J13" s="50" t="str">
        <f t="shared" si="2"/>
        <v>Pass</v>
      </c>
      <c r="K13" s="50" t="str">
        <f t="shared" si="2"/>
        <v>Pass</v>
      </c>
      <c r="L13" s="50" t="str">
        <f t="shared" si="2"/>
        <v>Pass</v>
      </c>
      <c r="M13" s="50" t="str">
        <f t="shared" si="2"/>
        <v>Pass</v>
      </c>
      <c r="N13" s="50" t="str">
        <f t="shared" si="2"/>
        <v>Pass</v>
      </c>
      <c r="O13" s="50" t="str">
        <f t="shared" si="2"/>
        <v>Pass</v>
      </c>
      <c r="P13" s="50" t="str">
        <f t="shared" si="2"/>
        <v>Pass</v>
      </c>
      <c r="Q13" s="50" t="str">
        <f t="shared" si="2"/>
        <v>Pass</v>
      </c>
      <c r="R13" s="50" t="str">
        <f t="shared" si="2"/>
        <v>Pass</v>
      </c>
      <c r="S13" s="50" t="str">
        <f t="shared" si="2"/>
        <v>Pass</v>
      </c>
      <c r="T13" s="50" t="str">
        <f t="shared" si="2"/>
        <v>Pass</v>
      </c>
      <c r="U13" s="50" t="str">
        <f t="shared" si="2"/>
        <v>Pass</v>
      </c>
      <c r="V13" s="50" t="str">
        <f t="shared" si="2"/>
        <v>Pass</v>
      </c>
      <c r="W13" s="50" t="str">
        <f t="shared" ref="W13:X13" si="3">IF(W12&gt;0, "Fail","Pass")</f>
        <v>Pass</v>
      </c>
      <c r="X13" s="50" t="str">
        <f t="shared" si="3"/>
        <v>Pass</v>
      </c>
    </row>
    <row r="14" spans="1:24" s="20" customFormat="1" ht="6.75" customHeight="1" thickTop="1" x14ac:dyDescent="0.2">
      <c r="A14" s="17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16" customFormat="1" ht="15" customHeight="1" x14ac:dyDescent="0.2">
      <c r="A15" s="146" t="s">
        <v>46</v>
      </c>
      <c r="B15" s="146"/>
      <c r="C15" s="16" t="str">
        <f>IF(C16&gt;0, "Fail", "Pass")</f>
        <v>Pass</v>
      </c>
      <c r="D15" s="16" t="str">
        <f t="shared" ref="D15:X15" si="4">IF(D16&gt;0, "Fail", "Pass")</f>
        <v>Pass</v>
      </c>
      <c r="E15" s="16" t="str">
        <f t="shared" si="4"/>
        <v>Pass</v>
      </c>
      <c r="F15" s="16" t="str">
        <f t="shared" si="4"/>
        <v>Pass</v>
      </c>
      <c r="G15" s="16" t="str">
        <f t="shared" si="4"/>
        <v>Pass</v>
      </c>
      <c r="H15" s="16" t="str">
        <f t="shared" si="4"/>
        <v>Pass</v>
      </c>
      <c r="I15" s="16" t="str">
        <f>IF(I16&gt;0, "Fail", "Pass")</f>
        <v>Pass</v>
      </c>
      <c r="J15" s="16" t="str">
        <f t="shared" si="4"/>
        <v>Pass</v>
      </c>
      <c r="K15" s="16" t="str">
        <f t="shared" si="4"/>
        <v>Pass</v>
      </c>
      <c r="L15" s="16" t="str">
        <f t="shared" si="4"/>
        <v>Pass</v>
      </c>
      <c r="M15" s="16" t="str">
        <f t="shared" si="4"/>
        <v>Pass</v>
      </c>
      <c r="N15" s="16" t="str">
        <f t="shared" si="4"/>
        <v>Pass</v>
      </c>
      <c r="O15" s="16" t="str">
        <f>IF(O16&gt;0, "Fail", "Pass")</f>
        <v>Pass</v>
      </c>
      <c r="P15" s="16" t="str">
        <f t="shared" si="4"/>
        <v>Pass</v>
      </c>
      <c r="Q15" s="16" t="str">
        <f t="shared" si="4"/>
        <v>Pass</v>
      </c>
      <c r="R15" s="16" t="str">
        <f t="shared" si="4"/>
        <v>Pass</v>
      </c>
      <c r="S15" s="16" t="str">
        <f t="shared" si="4"/>
        <v>Pass</v>
      </c>
      <c r="T15" s="16" t="str">
        <f t="shared" si="4"/>
        <v>Pass</v>
      </c>
      <c r="U15" s="16" t="str">
        <f t="shared" si="4"/>
        <v>Pass</v>
      </c>
      <c r="V15" s="16" t="str">
        <f t="shared" si="4"/>
        <v>Pass</v>
      </c>
      <c r="W15" s="16" t="str">
        <f t="shared" si="4"/>
        <v>Pass</v>
      </c>
      <c r="X15" s="16" t="str">
        <f t="shared" si="4"/>
        <v>Pass</v>
      </c>
    </row>
    <row r="16" spans="1:24" s="73" customFormat="1" ht="15.75" hidden="1" x14ac:dyDescent="0.2">
      <c r="A16" s="71"/>
      <c r="B16" s="15" t="s">
        <v>7</v>
      </c>
      <c r="C16" s="72">
        <f>COUNTIF(C$18:C$33, "=Fail")</f>
        <v>0</v>
      </c>
      <c r="D16" s="72">
        <f t="shared" ref="D16:X16" si="5">COUNTIF(D$18:D$33, "=Fail")</f>
        <v>0</v>
      </c>
      <c r="E16" s="72">
        <f t="shared" si="5"/>
        <v>0</v>
      </c>
      <c r="F16" s="72">
        <f t="shared" si="5"/>
        <v>0</v>
      </c>
      <c r="G16" s="72">
        <f t="shared" si="5"/>
        <v>0</v>
      </c>
      <c r="H16" s="72">
        <f t="shared" si="5"/>
        <v>0</v>
      </c>
      <c r="I16" s="72">
        <f>COUNTIF(I$18:I$33, "=Fail")</f>
        <v>0</v>
      </c>
      <c r="J16" s="72">
        <f t="shared" si="5"/>
        <v>0</v>
      </c>
      <c r="K16" s="72">
        <f t="shared" si="5"/>
        <v>0</v>
      </c>
      <c r="L16" s="72">
        <f t="shared" si="5"/>
        <v>0</v>
      </c>
      <c r="M16" s="72">
        <f t="shared" si="5"/>
        <v>0</v>
      </c>
      <c r="N16" s="72">
        <f t="shared" si="5"/>
        <v>0</v>
      </c>
      <c r="O16" s="72">
        <f>COUNTIF(O$18:O$33, "=Fail")</f>
        <v>0</v>
      </c>
      <c r="P16" s="72">
        <f t="shared" si="5"/>
        <v>0</v>
      </c>
      <c r="Q16" s="72">
        <f t="shared" si="5"/>
        <v>0</v>
      </c>
      <c r="R16" s="72">
        <f t="shared" si="5"/>
        <v>0</v>
      </c>
      <c r="S16" s="72">
        <f t="shared" si="5"/>
        <v>0</v>
      </c>
      <c r="T16" s="72">
        <f t="shared" si="5"/>
        <v>0</v>
      </c>
      <c r="U16" s="72">
        <f t="shared" si="5"/>
        <v>0</v>
      </c>
      <c r="V16" s="72">
        <f t="shared" si="5"/>
        <v>0</v>
      </c>
      <c r="W16" s="72">
        <f t="shared" si="5"/>
        <v>0</v>
      </c>
      <c r="X16" s="72">
        <f t="shared" si="5"/>
        <v>0</v>
      </c>
    </row>
    <row r="17" spans="1:24" s="73" customFormat="1" ht="15.75" hidden="1" x14ac:dyDescent="0.2">
      <c r="A17" s="74"/>
      <c r="B17" s="15" t="s">
        <v>35</v>
      </c>
      <c r="C17" s="75"/>
      <c r="D17" s="76"/>
      <c r="E17" s="75"/>
      <c r="F17" s="76"/>
      <c r="G17" s="75"/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  <c r="S17" s="75"/>
      <c r="T17" s="76"/>
      <c r="U17" s="75"/>
      <c r="V17" s="76"/>
      <c r="W17" s="75"/>
      <c r="X17" s="76"/>
    </row>
    <row r="18" spans="1:24" s="73" customFormat="1" x14ac:dyDescent="0.2">
      <c r="A18" s="74"/>
      <c r="B18" s="77"/>
      <c r="C18" s="75"/>
      <c r="D18" s="99"/>
      <c r="E18" s="75"/>
      <c r="F18" s="99"/>
      <c r="G18" s="75"/>
      <c r="H18" s="99"/>
      <c r="I18" s="75"/>
      <c r="J18" s="99"/>
      <c r="K18" s="75"/>
      <c r="L18" s="99"/>
      <c r="M18" s="75"/>
      <c r="N18" s="99"/>
      <c r="O18" s="75"/>
      <c r="P18" s="99"/>
      <c r="Q18" s="75"/>
      <c r="R18" s="99"/>
      <c r="S18" s="75"/>
      <c r="T18" s="99"/>
      <c r="U18" s="75"/>
      <c r="V18" s="99"/>
      <c r="W18" s="75"/>
      <c r="X18" s="99"/>
    </row>
    <row r="19" spans="1:24" s="73" customFormat="1" x14ac:dyDescent="0.2">
      <c r="A19" s="74"/>
      <c r="B19" s="77"/>
      <c r="C19" s="75"/>
      <c r="D19" s="99"/>
      <c r="E19" s="75"/>
      <c r="F19" s="99"/>
      <c r="G19" s="75"/>
      <c r="H19" s="99"/>
      <c r="I19" s="75"/>
      <c r="J19" s="99"/>
      <c r="K19" s="75"/>
      <c r="L19" s="99"/>
      <c r="M19" s="75"/>
      <c r="N19" s="99"/>
      <c r="O19" s="75"/>
      <c r="P19" s="99"/>
      <c r="Q19" s="75"/>
      <c r="R19" s="99"/>
      <c r="S19" s="75"/>
      <c r="T19" s="99"/>
      <c r="U19" s="75"/>
      <c r="V19" s="99"/>
      <c r="W19" s="75"/>
      <c r="X19" s="99"/>
    </row>
    <row r="20" spans="1:24" s="73" customFormat="1" x14ac:dyDescent="0.2">
      <c r="A20" s="74"/>
      <c r="B20" s="77"/>
      <c r="C20" s="75"/>
      <c r="D20" s="99"/>
      <c r="E20" s="75"/>
      <c r="F20" s="99"/>
      <c r="G20" s="75"/>
      <c r="H20" s="99"/>
      <c r="I20" s="75"/>
      <c r="J20" s="99"/>
      <c r="K20" s="75"/>
      <c r="L20" s="99"/>
      <c r="M20" s="75"/>
      <c r="N20" s="99"/>
      <c r="O20" s="75"/>
      <c r="P20" s="99"/>
      <c r="Q20" s="75"/>
      <c r="R20" s="99"/>
      <c r="S20" s="75"/>
      <c r="T20" s="99"/>
      <c r="U20" s="75"/>
      <c r="V20" s="99"/>
      <c r="W20" s="75"/>
      <c r="X20" s="99"/>
    </row>
    <row r="21" spans="1:24" s="73" customFormat="1" x14ac:dyDescent="0.2">
      <c r="A21" s="74"/>
      <c r="B21" s="77"/>
      <c r="C21" s="75"/>
      <c r="D21" s="99"/>
      <c r="E21" s="75"/>
      <c r="F21" s="99"/>
      <c r="G21" s="75"/>
      <c r="H21" s="99"/>
      <c r="I21" s="75"/>
      <c r="J21" s="99"/>
      <c r="K21" s="75"/>
      <c r="L21" s="99"/>
      <c r="M21" s="75"/>
      <c r="N21" s="99"/>
      <c r="O21" s="75"/>
      <c r="P21" s="99"/>
      <c r="Q21" s="75"/>
      <c r="R21" s="99"/>
      <c r="S21" s="75"/>
      <c r="T21" s="99"/>
      <c r="U21" s="75"/>
      <c r="V21" s="99"/>
      <c r="W21" s="75"/>
      <c r="X21" s="99"/>
    </row>
    <row r="22" spans="1:24" s="73" customFormat="1" x14ac:dyDescent="0.2">
      <c r="A22" s="74"/>
      <c r="B22" s="77"/>
      <c r="C22" s="75"/>
      <c r="D22" s="99"/>
      <c r="E22" s="75"/>
      <c r="F22" s="99"/>
      <c r="G22" s="75"/>
      <c r="H22" s="99"/>
      <c r="I22" s="75"/>
      <c r="J22" s="99"/>
      <c r="K22" s="75"/>
      <c r="L22" s="99"/>
      <c r="M22" s="75"/>
      <c r="N22" s="99"/>
      <c r="O22" s="75"/>
      <c r="P22" s="99"/>
      <c r="Q22" s="75"/>
      <c r="R22" s="99"/>
      <c r="S22" s="75"/>
      <c r="T22" s="99"/>
      <c r="U22" s="75"/>
      <c r="V22" s="99"/>
      <c r="W22" s="75"/>
      <c r="X22" s="99"/>
    </row>
    <row r="23" spans="1:24" s="73" customFormat="1" x14ac:dyDescent="0.2">
      <c r="A23" s="74"/>
      <c r="B23" s="78"/>
      <c r="C23" s="75"/>
      <c r="D23" s="99"/>
      <c r="E23" s="75"/>
      <c r="F23" s="99"/>
      <c r="G23" s="75"/>
      <c r="H23" s="99"/>
      <c r="I23" s="75"/>
      <c r="J23" s="99"/>
      <c r="K23" s="75"/>
      <c r="L23" s="99"/>
      <c r="M23" s="75"/>
      <c r="N23" s="99"/>
      <c r="O23" s="75"/>
      <c r="P23" s="99"/>
      <c r="Q23" s="75"/>
      <c r="R23" s="99"/>
      <c r="S23" s="75"/>
      <c r="T23" s="99"/>
      <c r="U23" s="75"/>
      <c r="V23" s="99"/>
      <c r="W23" s="75"/>
      <c r="X23" s="99"/>
    </row>
    <row r="24" spans="1:24" s="73" customFormat="1" x14ac:dyDescent="0.2">
      <c r="A24" s="74"/>
      <c r="B24" s="78"/>
      <c r="C24" s="75"/>
      <c r="D24" s="99"/>
      <c r="E24" s="75"/>
      <c r="F24" s="99"/>
      <c r="G24" s="75"/>
      <c r="H24" s="99"/>
      <c r="I24" s="75"/>
      <c r="J24" s="99"/>
      <c r="K24" s="75"/>
      <c r="L24" s="99"/>
      <c r="M24" s="75"/>
      <c r="N24" s="99"/>
      <c r="O24" s="75"/>
      <c r="P24" s="99"/>
      <c r="Q24" s="75"/>
      <c r="R24" s="99"/>
      <c r="S24" s="75"/>
      <c r="T24" s="99"/>
      <c r="U24" s="75"/>
      <c r="V24" s="99"/>
      <c r="W24" s="75"/>
      <c r="X24" s="99"/>
    </row>
    <row r="25" spans="1:24" s="73" customFormat="1" x14ac:dyDescent="0.2">
      <c r="A25" s="74"/>
      <c r="B25" s="77"/>
      <c r="C25" s="75"/>
      <c r="D25" s="99"/>
      <c r="E25" s="75"/>
      <c r="F25" s="99"/>
      <c r="G25" s="75"/>
      <c r="H25" s="99"/>
      <c r="I25" s="75"/>
      <c r="J25" s="99"/>
      <c r="K25" s="75"/>
      <c r="L25" s="99"/>
      <c r="M25" s="75"/>
      <c r="N25" s="99"/>
      <c r="O25" s="75"/>
      <c r="P25" s="99"/>
      <c r="Q25" s="75"/>
      <c r="R25" s="99"/>
      <c r="S25" s="75"/>
      <c r="T25" s="99"/>
      <c r="U25" s="75"/>
      <c r="V25" s="99"/>
      <c r="W25" s="75"/>
      <c r="X25" s="99"/>
    </row>
    <row r="26" spans="1:24" s="73" customFormat="1" x14ac:dyDescent="0.2">
      <c r="A26" s="74"/>
      <c r="B26" s="77"/>
      <c r="C26" s="75"/>
      <c r="D26" s="99"/>
      <c r="E26" s="75"/>
      <c r="F26" s="99"/>
      <c r="G26" s="75"/>
      <c r="H26" s="99"/>
      <c r="I26" s="75"/>
      <c r="J26" s="99"/>
      <c r="K26" s="75"/>
      <c r="L26" s="99"/>
      <c r="M26" s="75"/>
      <c r="N26" s="99"/>
      <c r="O26" s="75"/>
      <c r="P26" s="99"/>
      <c r="Q26" s="75"/>
      <c r="R26" s="99"/>
      <c r="S26" s="75"/>
      <c r="T26" s="99"/>
      <c r="U26" s="75"/>
      <c r="V26" s="99"/>
      <c r="W26" s="75"/>
      <c r="X26" s="99"/>
    </row>
    <row r="27" spans="1:24" s="73" customFormat="1" x14ac:dyDescent="0.2">
      <c r="A27" s="74"/>
      <c r="B27" s="77"/>
      <c r="C27" s="75"/>
      <c r="D27" s="99"/>
      <c r="E27" s="75"/>
      <c r="F27" s="99"/>
      <c r="G27" s="75"/>
      <c r="H27" s="99"/>
      <c r="I27" s="75"/>
      <c r="J27" s="99"/>
      <c r="K27" s="75"/>
      <c r="L27" s="99"/>
      <c r="M27" s="75"/>
      <c r="N27" s="99"/>
      <c r="O27" s="75"/>
      <c r="P27" s="99"/>
      <c r="Q27" s="75"/>
      <c r="R27" s="99"/>
      <c r="S27" s="75"/>
      <c r="T27" s="99"/>
      <c r="U27" s="75"/>
      <c r="V27" s="99"/>
      <c r="W27" s="75"/>
      <c r="X27" s="99"/>
    </row>
    <row r="28" spans="1:24" s="73" customFormat="1" x14ac:dyDescent="0.2">
      <c r="A28" s="74"/>
      <c r="B28" s="77"/>
      <c r="C28" s="75"/>
      <c r="D28" s="99"/>
      <c r="E28" s="75"/>
      <c r="F28" s="99"/>
      <c r="G28" s="75"/>
      <c r="H28" s="99"/>
      <c r="I28" s="75"/>
      <c r="J28" s="99"/>
      <c r="K28" s="75"/>
      <c r="L28" s="99"/>
      <c r="M28" s="75"/>
      <c r="N28" s="99"/>
      <c r="O28" s="75"/>
      <c r="P28" s="99"/>
      <c r="Q28" s="75"/>
      <c r="R28" s="99"/>
      <c r="S28" s="75"/>
      <c r="T28" s="99"/>
      <c r="U28" s="75"/>
      <c r="V28" s="99"/>
      <c r="W28" s="75"/>
      <c r="X28" s="99"/>
    </row>
    <row r="29" spans="1:24" s="73" customFormat="1" x14ac:dyDescent="0.2">
      <c r="A29" s="74"/>
      <c r="B29" s="77"/>
      <c r="C29" s="75"/>
      <c r="D29" s="99"/>
      <c r="E29" s="75"/>
      <c r="F29" s="99"/>
      <c r="G29" s="75"/>
      <c r="H29" s="99"/>
      <c r="I29" s="75"/>
      <c r="J29" s="99"/>
      <c r="K29" s="75"/>
      <c r="L29" s="99"/>
      <c r="M29" s="75"/>
      <c r="N29" s="99"/>
      <c r="O29" s="75"/>
      <c r="P29" s="99"/>
      <c r="Q29" s="75"/>
      <c r="R29" s="99"/>
      <c r="S29" s="75"/>
      <c r="T29" s="99"/>
      <c r="U29" s="75"/>
      <c r="V29" s="99"/>
      <c r="W29" s="75"/>
      <c r="X29" s="99"/>
    </row>
    <row r="30" spans="1:24" s="73" customFormat="1" x14ac:dyDescent="0.2">
      <c r="A30" s="74"/>
      <c r="C30" s="75"/>
      <c r="D30" s="99"/>
      <c r="E30" s="75"/>
      <c r="F30" s="99"/>
      <c r="G30" s="75"/>
      <c r="H30" s="99"/>
      <c r="I30" s="75"/>
      <c r="J30" s="99"/>
      <c r="K30" s="75"/>
      <c r="L30" s="99"/>
      <c r="M30" s="75"/>
      <c r="N30" s="99"/>
      <c r="O30" s="75"/>
      <c r="P30" s="99"/>
      <c r="Q30" s="75"/>
      <c r="R30" s="99"/>
      <c r="S30" s="75"/>
      <c r="T30" s="99"/>
      <c r="U30" s="75"/>
      <c r="V30" s="99"/>
      <c r="W30" s="75"/>
      <c r="X30" s="99"/>
    </row>
    <row r="31" spans="1:24" s="73" customFormat="1" x14ac:dyDescent="0.2">
      <c r="A31" s="74"/>
      <c r="C31" s="75"/>
      <c r="D31" s="99"/>
      <c r="E31" s="75"/>
      <c r="F31" s="99"/>
      <c r="G31" s="75"/>
      <c r="H31" s="99"/>
      <c r="I31" s="75"/>
      <c r="J31" s="99"/>
      <c r="K31" s="75"/>
      <c r="L31" s="99"/>
      <c r="M31" s="75"/>
      <c r="N31" s="99"/>
      <c r="O31" s="75"/>
      <c r="P31" s="99"/>
      <c r="Q31" s="75"/>
      <c r="R31" s="99"/>
      <c r="S31" s="75"/>
      <c r="T31" s="99"/>
      <c r="U31" s="75"/>
      <c r="V31" s="99"/>
      <c r="W31" s="75"/>
      <c r="X31" s="99"/>
    </row>
    <row r="32" spans="1:24" s="73" customFormat="1" x14ac:dyDescent="0.2">
      <c r="A32" s="74"/>
      <c r="C32" s="75"/>
      <c r="D32" s="99"/>
      <c r="E32" s="75"/>
      <c r="F32" s="99"/>
      <c r="G32" s="75"/>
      <c r="H32" s="99"/>
      <c r="I32" s="75"/>
      <c r="J32" s="99"/>
      <c r="K32" s="75"/>
      <c r="L32" s="99"/>
      <c r="M32" s="75"/>
      <c r="N32" s="99"/>
      <c r="O32" s="75"/>
      <c r="P32" s="99"/>
      <c r="Q32" s="75"/>
      <c r="R32" s="99"/>
      <c r="S32" s="75"/>
      <c r="T32" s="99"/>
      <c r="U32" s="75"/>
      <c r="V32" s="99"/>
      <c r="W32" s="75"/>
      <c r="X32" s="99"/>
    </row>
    <row r="33" spans="1:24" s="73" customFormat="1" x14ac:dyDescent="0.2">
      <c r="A33" s="74"/>
      <c r="C33" s="75"/>
      <c r="D33" s="99"/>
      <c r="E33" s="75"/>
      <c r="F33" s="99"/>
      <c r="G33" s="75"/>
      <c r="H33" s="99"/>
      <c r="I33" s="75"/>
      <c r="J33" s="99"/>
      <c r="K33" s="75"/>
      <c r="L33" s="99"/>
      <c r="M33" s="75"/>
      <c r="N33" s="99"/>
      <c r="O33" s="75"/>
      <c r="P33" s="99"/>
      <c r="Q33" s="75"/>
      <c r="R33" s="99"/>
      <c r="S33" s="75"/>
      <c r="T33" s="99"/>
      <c r="U33" s="75"/>
      <c r="V33" s="99"/>
      <c r="W33" s="75"/>
      <c r="X33" s="99"/>
    </row>
    <row r="34" spans="1:24" s="88" customFormat="1" x14ac:dyDescent="0.2">
      <c r="A34" s="147" t="s">
        <v>45</v>
      </c>
      <c r="B34" s="148"/>
      <c r="C34" s="75"/>
      <c r="D34" s="99"/>
      <c r="E34" s="75"/>
      <c r="F34" s="99"/>
      <c r="G34" s="75"/>
      <c r="H34" s="99"/>
      <c r="I34" s="75"/>
      <c r="J34" s="99"/>
      <c r="K34" s="75"/>
      <c r="L34" s="99"/>
      <c r="M34" s="75"/>
      <c r="N34" s="99"/>
      <c r="O34" s="75"/>
      <c r="P34" s="99"/>
      <c r="Q34" s="75"/>
      <c r="R34" s="99"/>
      <c r="S34" s="75"/>
      <c r="T34" s="99"/>
      <c r="U34" s="75"/>
      <c r="V34" s="99"/>
      <c r="W34" s="75"/>
      <c r="X34" s="99"/>
    </row>
    <row r="35" spans="1:24" x14ac:dyDescent="0.2">
      <c r="A35" s="144" t="s">
        <v>31</v>
      </c>
      <c r="B35" s="144"/>
    </row>
    <row r="36" spans="1:24" x14ac:dyDescent="0.2">
      <c r="A36" s="145"/>
      <c r="B36" s="145"/>
    </row>
  </sheetData>
  <sheetProtection algorithmName="SHA-512" hashValue="LJIl+JrEwzNFY+nE+pyAYCz0rvMwfLgrypH2N7vLR7QXhcqTXkxZcjvPdj24ntKJuUZs6OI6zPeg1SagqmrP0g==" saltValue="k16y0cXUlBR/3gqQ+6A5KQ==" spinCount="100000" sheet="1" insertRows="0" selectLockedCells="1"/>
  <mergeCells count="29">
    <mergeCell ref="W9:W10"/>
    <mergeCell ref="X9:X10"/>
    <mergeCell ref="A34:B34"/>
    <mergeCell ref="A35:B36"/>
    <mergeCell ref="A15:B15"/>
    <mergeCell ref="N9:N10"/>
    <mergeCell ref="O9:O10"/>
    <mergeCell ref="P9:P10"/>
    <mergeCell ref="H9:H10"/>
    <mergeCell ref="I9:I10"/>
    <mergeCell ref="J9:J10"/>
    <mergeCell ref="K9:K10"/>
    <mergeCell ref="F9:F10"/>
    <mergeCell ref="G9:G10"/>
    <mergeCell ref="V9:V10"/>
    <mergeCell ref="D9:D10"/>
    <mergeCell ref="S9:S10"/>
    <mergeCell ref="T9:T10"/>
    <mergeCell ref="U9:U10"/>
    <mergeCell ref="A1:B1"/>
    <mergeCell ref="A7:B7"/>
    <mergeCell ref="A8:B8"/>
    <mergeCell ref="A9:B10"/>
    <mergeCell ref="C9:C10"/>
    <mergeCell ref="L9:L10"/>
    <mergeCell ref="M9:M10"/>
    <mergeCell ref="E9:E10"/>
    <mergeCell ref="Q9:Q10"/>
    <mergeCell ref="R9:R10"/>
  </mergeCells>
  <phoneticPr fontId="3" type="noConversion"/>
  <conditionalFormatting sqref="C16:H34">
    <cfRule type="cellIs" dxfId="194" priority="61" operator="equal">
      <formula>"Fail"</formula>
    </cfRule>
    <cfRule type="cellIs" dxfId="193" priority="62" operator="equal">
      <formula>"Conditional"</formula>
    </cfRule>
    <cfRule type="cellIs" dxfId="192" priority="63" operator="equal">
      <formula>"Pass"</formula>
    </cfRule>
  </conditionalFormatting>
  <conditionalFormatting sqref="C13:H15">
    <cfRule type="cellIs" dxfId="191" priority="58" stopIfTrue="1" operator="equal">
      <formula>"Fail"</formula>
    </cfRule>
    <cfRule type="cellIs" dxfId="190" priority="59" stopIfTrue="1" operator="equal">
      <formula>"Conditional"</formula>
    </cfRule>
    <cfRule type="cellIs" dxfId="189" priority="60" stopIfTrue="1" operator="equal">
      <formula>"Pass"</formula>
    </cfRule>
  </conditionalFormatting>
  <conditionalFormatting sqref="C9:H10">
    <cfRule type="cellIs" dxfId="188" priority="57" stopIfTrue="1" operator="equal">
      <formula>0</formula>
    </cfRule>
  </conditionalFormatting>
  <conditionalFormatting sqref="I16:N34">
    <cfRule type="cellIs" dxfId="187" priority="50" operator="equal">
      <formula>"Fail"</formula>
    </cfRule>
    <cfRule type="cellIs" dxfId="186" priority="51" operator="equal">
      <formula>"Conditional"</formula>
    </cfRule>
    <cfRule type="cellIs" dxfId="185" priority="52" operator="equal">
      <formula>"Pass"</formula>
    </cfRule>
  </conditionalFormatting>
  <conditionalFormatting sqref="I13:N15">
    <cfRule type="cellIs" dxfId="184" priority="47" stopIfTrue="1" operator="equal">
      <formula>"Fail"</formula>
    </cfRule>
    <cfRule type="cellIs" dxfId="183" priority="48" stopIfTrue="1" operator="equal">
      <formula>"Conditional"</formula>
    </cfRule>
    <cfRule type="cellIs" dxfId="182" priority="49" stopIfTrue="1" operator="equal">
      <formula>"Pass"</formula>
    </cfRule>
  </conditionalFormatting>
  <conditionalFormatting sqref="I9:N10">
    <cfRule type="cellIs" dxfId="181" priority="46" stopIfTrue="1" operator="equal">
      <formula>0</formula>
    </cfRule>
  </conditionalFormatting>
  <conditionalFormatting sqref="O16:T34">
    <cfRule type="cellIs" dxfId="180" priority="43" operator="equal">
      <formula>"Fail"</formula>
    </cfRule>
    <cfRule type="cellIs" dxfId="179" priority="44" operator="equal">
      <formula>"Conditional"</formula>
    </cfRule>
    <cfRule type="cellIs" dxfId="178" priority="45" operator="equal">
      <formula>"Pass"</formula>
    </cfRule>
  </conditionalFormatting>
  <conditionalFormatting sqref="O13:T15">
    <cfRule type="cellIs" dxfId="177" priority="40" stopIfTrue="1" operator="equal">
      <formula>"Fail"</formula>
    </cfRule>
    <cfRule type="cellIs" dxfId="176" priority="41" stopIfTrue="1" operator="equal">
      <formula>"Conditional"</formula>
    </cfRule>
    <cfRule type="cellIs" dxfId="175" priority="42" stopIfTrue="1" operator="equal">
      <formula>"Pass"</formula>
    </cfRule>
  </conditionalFormatting>
  <conditionalFormatting sqref="O9:T10">
    <cfRule type="cellIs" dxfId="174" priority="39" stopIfTrue="1" operator="equal">
      <formula>0</formula>
    </cfRule>
  </conditionalFormatting>
  <conditionalFormatting sqref="U16:V34">
    <cfRule type="cellIs" dxfId="173" priority="36" operator="equal">
      <formula>"Fail"</formula>
    </cfRule>
    <cfRule type="cellIs" dxfId="172" priority="37" operator="equal">
      <formula>"Conditional"</formula>
    </cfRule>
    <cfRule type="cellIs" dxfId="171" priority="38" operator="equal">
      <formula>"Pass"</formula>
    </cfRule>
  </conditionalFormatting>
  <conditionalFormatting sqref="U13:V15">
    <cfRule type="cellIs" dxfId="170" priority="33" stopIfTrue="1" operator="equal">
      <formula>"Fail"</formula>
    </cfRule>
    <cfRule type="cellIs" dxfId="169" priority="34" stopIfTrue="1" operator="equal">
      <formula>"Conditional"</formula>
    </cfRule>
    <cfRule type="cellIs" dxfId="168" priority="35" stopIfTrue="1" operator="equal">
      <formula>"Pass"</formula>
    </cfRule>
  </conditionalFormatting>
  <conditionalFormatting sqref="U9:V10">
    <cfRule type="cellIs" dxfId="167" priority="32" stopIfTrue="1" operator="equal">
      <formula>0</formula>
    </cfRule>
  </conditionalFormatting>
  <conditionalFormatting sqref="J18:J34">
    <cfRule type="cellIs" dxfId="166" priority="29" operator="equal">
      <formula>"Fail"</formula>
    </cfRule>
    <cfRule type="cellIs" dxfId="165" priority="30" operator="equal">
      <formula>"Conditional"</formula>
    </cfRule>
    <cfRule type="cellIs" dxfId="164" priority="31" operator="equal">
      <formula>"Pass"</formula>
    </cfRule>
  </conditionalFormatting>
  <conditionalFormatting sqref="L18:L34">
    <cfRule type="cellIs" dxfId="163" priority="26" operator="equal">
      <formula>"Fail"</formula>
    </cfRule>
    <cfRule type="cellIs" dxfId="162" priority="27" operator="equal">
      <formula>"Conditional"</formula>
    </cfRule>
    <cfRule type="cellIs" dxfId="161" priority="28" operator="equal">
      <formula>"Pass"</formula>
    </cfRule>
  </conditionalFormatting>
  <conditionalFormatting sqref="N18:N34">
    <cfRule type="cellIs" dxfId="160" priority="23" operator="equal">
      <formula>"Fail"</formula>
    </cfRule>
    <cfRule type="cellIs" dxfId="159" priority="24" operator="equal">
      <formula>"Conditional"</formula>
    </cfRule>
    <cfRule type="cellIs" dxfId="158" priority="25" operator="equal">
      <formula>"Pass"</formula>
    </cfRule>
  </conditionalFormatting>
  <conditionalFormatting sqref="P18:P34">
    <cfRule type="cellIs" dxfId="157" priority="20" operator="equal">
      <formula>"Fail"</formula>
    </cfRule>
    <cfRule type="cellIs" dxfId="156" priority="21" operator="equal">
      <formula>"Conditional"</formula>
    </cfRule>
    <cfRule type="cellIs" dxfId="155" priority="22" operator="equal">
      <formula>"Pass"</formula>
    </cfRule>
  </conditionalFormatting>
  <conditionalFormatting sqref="R18:R34">
    <cfRule type="cellIs" dxfId="154" priority="17" operator="equal">
      <formula>"Fail"</formula>
    </cfRule>
    <cfRule type="cellIs" dxfId="153" priority="18" operator="equal">
      <formula>"Conditional"</formula>
    </cfRule>
    <cfRule type="cellIs" dxfId="152" priority="19" operator="equal">
      <formula>"Pass"</formula>
    </cfRule>
  </conditionalFormatting>
  <conditionalFormatting sqref="T18:T34">
    <cfRule type="cellIs" dxfId="151" priority="14" operator="equal">
      <formula>"Fail"</formula>
    </cfRule>
    <cfRule type="cellIs" dxfId="150" priority="15" operator="equal">
      <formula>"Conditional"</formula>
    </cfRule>
    <cfRule type="cellIs" dxfId="149" priority="16" operator="equal">
      <formula>"Pass"</formula>
    </cfRule>
  </conditionalFormatting>
  <conditionalFormatting sqref="V18:V34">
    <cfRule type="cellIs" dxfId="148" priority="11" operator="equal">
      <formula>"Fail"</formula>
    </cfRule>
    <cfRule type="cellIs" dxfId="147" priority="12" operator="equal">
      <formula>"Conditional"</formula>
    </cfRule>
    <cfRule type="cellIs" dxfId="146" priority="13" operator="equal">
      <formula>"Pass"</formula>
    </cfRule>
  </conditionalFormatting>
  <conditionalFormatting sqref="W16:X34">
    <cfRule type="cellIs" dxfId="145" priority="8" operator="equal">
      <formula>"Fail"</formula>
    </cfRule>
    <cfRule type="cellIs" dxfId="144" priority="9" operator="equal">
      <formula>"Conditional"</formula>
    </cfRule>
    <cfRule type="cellIs" dxfId="143" priority="10" operator="equal">
      <formula>"Pass"</formula>
    </cfRule>
  </conditionalFormatting>
  <conditionalFormatting sqref="W13:X15">
    <cfRule type="cellIs" dxfId="142" priority="5" stopIfTrue="1" operator="equal">
      <formula>"Fail"</formula>
    </cfRule>
    <cfRule type="cellIs" dxfId="141" priority="6" stopIfTrue="1" operator="equal">
      <formula>"Conditional"</formula>
    </cfRule>
    <cfRule type="cellIs" dxfId="140" priority="7" stopIfTrue="1" operator="equal">
      <formula>"Pass"</formula>
    </cfRule>
  </conditionalFormatting>
  <conditionalFormatting sqref="W9:X10">
    <cfRule type="cellIs" dxfId="139" priority="4" stopIfTrue="1" operator="equal">
      <formula>0</formula>
    </cfRule>
  </conditionalFormatting>
  <conditionalFormatting sqref="X18:X34">
    <cfRule type="cellIs" dxfId="138" priority="1" operator="equal">
      <formula>"Fail"</formula>
    </cfRule>
    <cfRule type="cellIs" dxfId="137" priority="2" operator="equal">
      <formula>"Conditional"</formula>
    </cfRule>
    <cfRule type="cellIs" dxfId="136" priority="3" operator="equal">
      <formula>"Pass"</formula>
    </cfRule>
  </conditionalFormatting>
  <dataValidations count="2">
    <dataValidation type="list" allowBlank="1" showInputMessage="1" showErrorMessage="1" sqref="N20:N33 D20:F33 J20:L33 H20:H33 P20:R33 D17:F17 G17:G33 H17 J17:L17 M17:M33 N17 P17:R17 S17:S33 T20:T33 T17 U17:U33 V17 V20:V33 W17:W33 X17 X20:X33">
      <formula1>"Pass, Conditional, Fail"</formula1>
    </dataValidation>
    <dataValidation type="list" allowBlank="1" showInputMessage="1" showErrorMessage="1" sqref="D18:F19 C17:C33 H18:H19 I17:I33 N18:N19 O17:O33 J18:L19 P18:R19 T18:T19 V18:V19 X18:X19">
      <formula1>"Pass, Fail"</formula1>
    </dataValidation>
  </dataValidations>
  <pageMargins left="0.37" right="0.46" top="0.75" bottom="0.75" header="0.3" footer="0.3"/>
  <pageSetup orientation="landscape" r:id="rId1"/>
  <headerFooter>
    <oddHeader>&amp;R&amp;G</oddHeader>
    <oddFooter>&amp;LMandatory, Additional, Optional
Documents&amp;CPage &amp;P of &amp;N&amp;RSPD-EP001
Rev. February 2, 2011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8A3284724CB4824E96D9FC359D29CF0C" ma:contentTypeVersion="66" ma:contentTypeDescription="This is used to create DOAS Asset Library" ma:contentTypeScope="" ma:versionID="b8dbd1fd7d06f90b5759a7eb14762a75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7a6548a60828fbb0fea0957c1c961b25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Stage 5: Evaluation Process" ma:description="" ma:format="Dropdown" ma:internalName="CategoryDoc">
      <xsd:simpleType>
        <xsd:restriction base="dms:Choice">
          <xsd:enumeration value="Stage 5: Evaluation Proces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default="25;#Stage 5: Evaluation Process|cb9f51c0-a581-4b92-a472-7da05a2eed31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25</Value>
    </TaxCatchAll>
    <EffectiveDate xmlns="0726195c-4e5f-403b-b0e6-5bc4fc6a495f">2012-04-12T04:00:00+00:00</EffectiveDate>
    <Division xmlns="64719721-3f2e-4037-a826-7fe00fbc2e3c">State Purchasing</Division>
    <CategoryDoc xmlns="0726195c-4e5f-403b-b0e6-5bc4fc6a495f">Stage 5: Evaluation Process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Stage 5: Evaluation Process</TermName>
          <TermId xmlns="http://schemas.microsoft.com/office/infopath/2007/PartnerControls">cb9f51c0-a581-4b92-a472-7da05a2eed31</TermId>
        </TermInfo>
      </Terms>
    </b814ba249d91463a8222dc7318a2e120>
    <DocumentDescription xmlns="0726195c-4e5f-403b-b0e6-5bc4fc6a495f">SPD-EP001: Template to be used by the Issuing Officer to determine if the supplier is responsive and responsible</DocumentDescription>
    <TaxKeywordTaxHTField xmlns="64719721-3f2e-4037-a826-7fe00fbc2e3c">
      <Terms xmlns="http://schemas.microsoft.com/office/infopath/2007/PartnerControls"/>
    </TaxKeywordTaxHTField>
    <DisplayPriority xmlns="0726195c-4e5f-403b-b0e6-5bc4fc6a495f">1</DisplayPriority>
  </documentManagement>
</p:properties>
</file>

<file path=customXml/itemProps1.xml><?xml version="1.0" encoding="utf-8"?>
<ds:datastoreItem xmlns:ds="http://schemas.openxmlformats.org/officeDocument/2006/customXml" ds:itemID="{895BAF79-78B5-4026-94B1-5D849B15B962}"/>
</file>

<file path=customXml/itemProps2.xml><?xml version="1.0" encoding="utf-8"?>
<ds:datastoreItem xmlns:ds="http://schemas.openxmlformats.org/officeDocument/2006/customXml" ds:itemID="{E8C20DB1-1773-4173-9593-E50A9957BC4E}"/>
</file>

<file path=customXml/itemProps3.xml><?xml version="1.0" encoding="utf-8"?>
<ds:datastoreItem xmlns:ds="http://schemas.openxmlformats.org/officeDocument/2006/customXml" ds:itemID="{54744FB2-2AD8-4F8F-B5F7-97423DA6B74F}"/>
</file>

<file path=customXml/itemProps4.xml><?xml version="1.0" encoding="utf-8"?>
<ds:datastoreItem xmlns:ds="http://schemas.openxmlformats.org/officeDocument/2006/customXml" ds:itemID="{2582153F-4925-447F-8D72-6CDBB7BBD51A}"/>
</file>

<file path=customXml/itemProps5.xml><?xml version="1.0" encoding="utf-8"?>
<ds:datastoreItem xmlns:ds="http://schemas.openxmlformats.org/officeDocument/2006/customXml" ds:itemID="{5D6A2576-039D-4EC5-8615-AF67D5DD3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Summary</vt:lpstr>
      <vt:lpstr>Administrative Requirements</vt:lpstr>
      <vt:lpstr>Mandatory, Additional, Optional</vt:lpstr>
      <vt:lpstr>Cost</vt:lpstr>
      <vt:lpstr>'Administrative Requirements'!Print_Area</vt:lpstr>
      <vt:lpstr>Cost!Print_Area</vt:lpstr>
      <vt:lpstr>'Mandatory, Additional, Optional'!Print_Area</vt:lpstr>
      <vt:lpstr>Summary!Print_Area</vt:lpstr>
      <vt:lpstr>'Administrative Requirements'!Print_Titles</vt:lpstr>
      <vt:lpstr>Cost!Print_Titles</vt:lpstr>
      <vt:lpstr>'Mandatory, Additional, Optional'!Print_Titles</vt:lpstr>
      <vt:lpstr>Summary!Print_Titles</vt:lpstr>
    </vt:vector>
  </TitlesOfParts>
  <Company>Department Of Administrative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SPD-EP001 Administrative Review Requirements Summary Sheet</dc:title>
  <dc:creator>Clarke, Maggie</dc:creator>
  <cp:keywords/>
  <cp:lastModifiedBy>Clarke, Maggie</cp:lastModifiedBy>
  <cp:lastPrinted>2012-04-12T20:33:18Z</cp:lastPrinted>
  <dcterms:created xsi:type="dcterms:W3CDTF">2009-06-23T17:16:27Z</dcterms:created>
  <dcterms:modified xsi:type="dcterms:W3CDTF">2017-11-09T14:45:14Z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ublish_Date">
    <vt:lpwstr>2011-02-11T17:00:00Z</vt:lpwstr>
  </property>
  <property fmtid="{D5CDD505-2E9C-101B-9397-08002B2CF9AE}" pid="4" name="ContentType">
    <vt:lpwstr>Document</vt:lpwstr>
  </property>
  <property fmtid="{D5CDD505-2E9C-101B-9397-08002B2CF9AE}" pid="5" name="Doc_Number">
    <vt:lpwstr>SPD-EP001</vt:lpwstr>
  </property>
  <property fmtid="{D5CDD505-2E9C-101B-9397-08002B2CF9AE}" pid="6" name="DOAS_SPD_Stage">
    <vt:lpwstr>5-EP: Evaluation Process</vt:lpwstr>
  </property>
  <property fmtid="{D5CDD505-2E9C-101B-9397-08002B2CF9AE}" pid="7" name="Doc_Description">
    <vt:lpwstr>Template to be used by the Issuing Officer to determine if the supplier is responsive and responsible</vt:lpwstr>
  </property>
  <property fmtid="{D5CDD505-2E9C-101B-9397-08002B2CF9AE}" pid="8" name="DOAS_Audience">
    <vt:lpwstr>;#Internal;#External;#</vt:lpwstr>
  </property>
  <property fmtid="{D5CDD505-2E9C-101B-9397-08002B2CF9AE}" pid="9" name="Doc_Owner">
    <vt:lpwstr>Knowledge Center</vt:lpwstr>
  </property>
  <property fmtid="{D5CDD505-2E9C-101B-9397-08002B2CF9AE}" pid="10" name="Revision_Reason">
    <vt:lpwstr>Modified formulas to accurately perform calculations.</vt:lpwstr>
  </property>
  <property fmtid="{D5CDD505-2E9C-101B-9397-08002B2CF9AE}" pid="11" name="InfopathFormLink">
    <vt:lpwstr/>
  </property>
  <property fmtid="{D5CDD505-2E9C-101B-9397-08002B2CF9AE}" pid="12" name="InfopathType">
    <vt:lpwstr>None</vt:lpwstr>
  </property>
  <property fmtid="{D5CDD505-2E9C-101B-9397-08002B2CF9AE}" pid="13" name="Required">
    <vt:lpwstr>Mandatory</vt:lpwstr>
  </property>
  <property fmtid="{D5CDD505-2E9C-101B-9397-08002B2CF9AE}" pid="14" name="display_urn:schemas-microsoft-com:office:office#Editor">
    <vt:lpwstr>System Account</vt:lpwstr>
  </property>
  <property fmtid="{D5CDD505-2E9C-101B-9397-08002B2CF9AE}" pid="15" name="Revision_Date">
    <vt:lpwstr>2012-04-12T00:00:00Z</vt:lpwstr>
  </property>
  <property fmtid="{D5CDD505-2E9C-101B-9397-08002B2CF9AE}" pid="16" name="xd_Signature">
    <vt:lpwstr/>
  </property>
  <property fmtid="{D5CDD505-2E9C-101B-9397-08002B2CF9AE}" pid="17" name="TemplateUrl">
    <vt:lpwstr/>
  </property>
  <property fmtid="{D5CDD505-2E9C-101B-9397-08002B2CF9AE}" pid="18" name="xd_ProgID">
    <vt:lpwstr/>
  </property>
  <property fmtid="{D5CDD505-2E9C-101B-9397-08002B2CF9AE}" pid="19" name="display_urn:schemas-microsoft-com:office:office#Author">
    <vt:lpwstr>System Account</vt:lpwstr>
  </property>
  <property fmtid="{D5CDD505-2E9C-101B-9397-08002B2CF9AE}" pid="20" name="Expiration_Date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TaxKeyword">
    <vt:lpwstr/>
  </property>
  <property fmtid="{D5CDD505-2E9C-101B-9397-08002B2CF9AE}" pid="24" name="BusinessServices">
    <vt:lpwstr>25;#Stage 5: Evaluation Process|cb9f51c0-a581-4b92-a472-7da05a2eed31</vt:lpwstr>
  </property>
  <property fmtid="{D5CDD505-2E9C-101B-9397-08002B2CF9AE}" pid="25" name="VideoType">
    <vt:lpwstr/>
  </property>
  <property fmtid="{D5CDD505-2E9C-101B-9397-08002B2CF9AE}" pid="26" name="ContentTypeId">
    <vt:lpwstr>0x010100B2029F26138C4BFDA158A626F91E876A008A3284724CB4824E96D9FC359D29CF0C</vt:lpwstr>
  </property>
</Properties>
</file>